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autoCompressPictures="0"/>
  <xr:revisionPtr revIDLastSave="0" documentId="13_ncr:1_{ADDF7151-27A0-4C6C-BCF5-CA934B521F5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mi-Monthly Yearly Calendar" sheetId="1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'Semi-Monthly Yearly Calendar'!$C$1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'Semi-Monthly Yearly Calendar'!$B$1:$X$55</definedName>
    <definedName name="SepSun1">DATE(CalendarYear,9,1)-WEEKDAY(DATE(CalendarYear,9,1))+1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5" i="1" l="1"/>
  <c r="N37" i="1"/>
  <c r="H37" i="1"/>
  <c r="M55" i="1"/>
  <c r="E10" i="1"/>
  <c r="N46" i="1"/>
  <c r="N55" i="1"/>
  <c r="H10" i="1"/>
  <c r="L28" i="1" l="1"/>
  <c r="F46" i="1" l="1"/>
  <c r="I46" i="1"/>
  <c r="Q55" i="1" l="1"/>
  <c r="I55" i="1"/>
  <c r="H55" i="1"/>
  <c r="G55" i="1"/>
  <c r="F55" i="1"/>
  <c r="E55" i="1"/>
  <c r="D55" i="1"/>
  <c r="C55" i="1"/>
  <c r="Q46" i="1"/>
  <c r="P46" i="1"/>
  <c r="O46" i="1"/>
  <c r="M46" i="1"/>
  <c r="H46" i="1"/>
  <c r="G46" i="1"/>
  <c r="E46" i="1"/>
  <c r="D46" i="1"/>
  <c r="Q37" i="1"/>
  <c r="P37" i="1"/>
  <c r="O37" i="1"/>
  <c r="M37" i="1"/>
  <c r="L37" i="1"/>
  <c r="K37" i="1"/>
  <c r="I37" i="1"/>
  <c r="G37" i="1"/>
  <c r="F37" i="1"/>
  <c r="E37" i="1"/>
  <c r="Q28" i="1"/>
  <c r="O28" i="1"/>
  <c r="M28" i="1"/>
  <c r="L23" i="1"/>
  <c r="I28" i="1"/>
  <c r="H28" i="1"/>
  <c r="G28" i="1"/>
  <c r="F28" i="1"/>
  <c r="E28" i="1"/>
  <c r="Q19" i="1"/>
  <c r="P19" i="1"/>
  <c r="O19" i="1"/>
  <c r="N19" i="1"/>
  <c r="M19" i="1"/>
  <c r="L19" i="1"/>
  <c r="I19" i="1"/>
  <c r="H19" i="1"/>
  <c r="G19" i="1"/>
  <c r="F19" i="1"/>
  <c r="E19" i="1"/>
  <c r="D19" i="1"/>
  <c r="C14" i="1"/>
  <c r="Q10" i="1"/>
  <c r="P10" i="1"/>
  <c r="L10" i="1"/>
  <c r="K10" i="1"/>
  <c r="Q9" i="1"/>
  <c r="P9" i="1"/>
  <c r="K5" i="1"/>
  <c r="I10" i="1"/>
  <c r="G10" i="1"/>
</calcChain>
</file>

<file path=xl/sharedStrings.xml><?xml version="1.0" encoding="utf-8"?>
<sst xmlns="http://schemas.openxmlformats.org/spreadsheetml/2006/main" count="120" uniqueCount="41">
  <si>
    <t>S</t>
  </si>
  <si>
    <t>M</t>
  </si>
  <si>
    <t>T</t>
  </si>
  <si>
    <t>W</t>
  </si>
  <si>
    <t>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</si>
  <si>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</si>
  <si>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</si>
  <si>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</si>
  <si>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</si>
  <si>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</si>
  <si>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</si>
  <si>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</si>
  <si>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</si>
  <si>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</si>
  <si>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</si>
  <si>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</si>
  <si>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</si>
  <si>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This calendar is subject to revisions.</t>
  </si>
  <si>
    <t>State Holiday (Leave will be banked and applied to December holiday break)</t>
  </si>
  <si>
    <r>
      <rPr>
        <b/>
        <sz val="14"/>
        <color theme="1"/>
        <rFont val="Tw Cen MT"/>
        <family val="2"/>
      </rPr>
      <t>July 4</t>
    </r>
    <r>
      <rPr>
        <sz val="14"/>
        <color theme="1"/>
        <rFont val="Tw Cen MT"/>
        <family val="2"/>
      </rPr>
      <t xml:space="preserve"> - Independence Day</t>
    </r>
  </si>
  <si>
    <r>
      <rPr>
        <b/>
        <sz val="14"/>
        <color theme="1"/>
        <rFont val="Tw Cen MT"/>
        <family val="2"/>
      </rPr>
      <t>June 19</t>
    </r>
    <r>
      <rPr>
        <sz val="14"/>
        <color theme="1"/>
        <rFont val="Tw Cen MT"/>
        <family val="2"/>
      </rPr>
      <t xml:space="preserve"> - Juneteenth </t>
    </r>
  </si>
  <si>
    <t>State Holiday - College Closed</t>
  </si>
  <si>
    <t>Summer Friday, Banked holiday leave, Recognition Leave - College Closed</t>
  </si>
  <si>
    <t xml:space="preserve">                     2024 Pay &amp; Holiday Calendar</t>
  </si>
  <si>
    <r>
      <t xml:space="preserve">January 1 - </t>
    </r>
    <r>
      <rPr>
        <sz val="14"/>
        <color theme="1"/>
        <rFont val="Tw Cen MT"/>
        <family val="2"/>
      </rPr>
      <t>New Year's Day</t>
    </r>
  </si>
  <si>
    <r>
      <rPr>
        <b/>
        <sz val="14"/>
        <color theme="1"/>
        <rFont val="Tw Cen MT"/>
        <family val="2"/>
      </rPr>
      <t>January 15</t>
    </r>
    <r>
      <rPr>
        <sz val="14"/>
        <color theme="1"/>
        <rFont val="Tw Cen MT"/>
        <family val="2"/>
      </rPr>
      <t xml:space="preserve"> - Martin Luther King Jr. Day</t>
    </r>
  </si>
  <si>
    <r>
      <rPr>
        <b/>
        <sz val="14"/>
        <color theme="1"/>
        <rFont val="Tw Cen MT"/>
        <family val="2"/>
      </rPr>
      <t>February 19</t>
    </r>
    <r>
      <rPr>
        <sz val="14"/>
        <color theme="1"/>
        <rFont val="Tw Cen MT"/>
        <family val="2"/>
      </rPr>
      <t xml:space="preserve"> - George Washington Day (</t>
    </r>
    <r>
      <rPr>
        <b/>
        <sz val="14"/>
        <color rgb="FFFF0000"/>
        <rFont val="Tw Cen MT"/>
        <family val="2"/>
      </rPr>
      <t>Leave Banked/College Open</t>
    </r>
    <r>
      <rPr>
        <sz val="14"/>
        <color theme="1"/>
        <rFont val="Tw Cen MT"/>
        <family val="2"/>
      </rPr>
      <t>)</t>
    </r>
  </si>
  <si>
    <r>
      <t xml:space="preserve">May 27 - </t>
    </r>
    <r>
      <rPr>
        <sz val="14"/>
        <color theme="1"/>
        <rFont val="Tw Cen MT"/>
        <family val="2"/>
      </rPr>
      <t>Memorial Day</t>
    </r>
  </si>
  <si>
    <r>
      <t xml:space="preserve">September 2 </t>
    </r>
    <r>
      <rPr>
        <sz val="14"/>
        <color theme="1"/>
        <rFont val="Tw Cen MT"/>
        <family val="2"/>
      </rPr>
      <t>- Labor Day</t>
    </r>
    <r>
      <rPr>
        <b/>
        <sz val="14"/>
        <color theme="1"/>
        <rFont val="Tw Cen MT"/>
        <family val="2"/>
      </rPr>
      <t xml:space="preserve"> </t>
    </r>
  </si>
  <si>
    <r>
      <rPr>
        <b/>
        <sz val="14"/>
        <color theme="1"/>
        <rFont val="Tw Cen MT"/>
        <family val="2"/>
      </rPr>
      <t xml:space="preserve">October 14 </t>
    </r>
    <r>
      <rPr>
        <sz val="14"/>
        <color theme="1"/>
        <rFont val="Tw Cen MT"/>
        <family val="2"/>
      </rPr>
      <t>- Columbus Day and Yorktown Victory Day (</t>
    </r>
    <r>
      <rPr>
        <b/>
        <sz val="14"/>
        <color rgb="FFFF0000"/>
        <rFont val="Tw Cen MT"/>
        <family val="2"/>
      </rPr>
      <t>Leave Banked/College Open</t>
    </r>
    <r>
      <rPr>
        <sz val="14"/>
        <color theme="1"/>
        <rFont val="Tw Cen MT"/>
        <family val="2"/>
      </rPr>
      <t>)</t>
    </r>
  </si>
  <si>
    <r>
      <rPr>
        <b/>
        <sz val="14"/>
        <color theme="1"/>
        <rFont val="Tw Cen MT"/>
        <family val="2"/>
      </rPr>
      <t>November 5</t>
    </r>
    <r>
      <rPr>
        <sz val="14"/>
        <color theme="1"/>
        <rFont val="Tw Cen MT"/>
        <family val="2"/>
      </rPr>
      <t xml:space="preserve"> - Election Day - (</t>
    </r>
    <r>
      <rPr>
        <b/>
        <sz val="14"/>
        <color rgb="FFFF0000"/>
        <rFont val="Tw Cen MT"/>
        <family val="2"/>
      </rPr>
      <t>Leave Banked/College Open</t>
    </r>
    <r>
      <rPr>
        <sz val="14"/>
        <rFont val="Tw Cen MT"/>
        <family val="2"/>
      </rPr>
      <t>)</t>
    </r>
  </si>
  <si>
    <r>
      <t xml:space="preserve">November 11 - </t>
    </r>
    <r>
      <rPr>
        <sz val="14"/>
        <color theme="1"/>
        <rFont val="Tw Cen MT"/>
        <family val="2"/>
      </rPr>
      <t>Veterans Day (</t>
    </r>
    <r>
      <rPr>
        <b/>
        <sz val="14"/>
        <color rgb="FFFF0000"/>
        <rFont val="Tw Cen MT"/>
        <family val="2"/>
      </rPr>
      <t>Leave Banked/College Open</t>
    </r>
    <r>
      <rPr>
        <sz val="14"/>
        <color theme="1"/>
        <rFont val="Tw Cen MT"/>
        <family val="2"/>
      </rPr>
      <t>)</t>
    </r>
  </si>
  <si>
    <r>
      <rPr>
        <b/>
        <sz val="14"/>
        <color theme="1"/>
        <rFont val="Tw Cen MT"/>
        <family val="2"/>
      </rPr>
      <t>November 27</t>
    </r>
    <r>
      <rPr>
        <sz val="14"/>
        <color theme="1"/>
        <rFont val="Tw Cen MT"/>
        <family val="2"/>
      </rPr>
      <t xml:space="preserve"> - 4 hours granted by Governor/4 hours granted by President</t>
    </r>
  </si>
  <si>
    <r>
      <rPr>
        <b/>
        <sz val="14"/>
        <color theme="1"/>
        <rFont val="Tw Cen MT"/>
        <family val="2"/>
      </rPr>
      <t>November 28</t>
    </r>
    <r>
      <rPr>
        <sz val="14"/>
        <color theme="1"/>
        <rFont val="Tw Cen MT"/>
        <family val="2"/>
      </rPr>
      <t xml:space="preserve"> - Thanksgiving</t>
    </r>
  </si>
  <si>
    <r>
      <t xml:space="preserve">November 29 - </t>
    </r>
    <r>
      <rPr>
        <sz val="14"/>
        <color theme="1"/>
        <rFont val="Tw Cen MT"/>
        <family val="2"/>
      </rPr>
      <t>Day After Thanksgiving</t>
    </r>
  </si>
  <si>
    <r>
      <rPr>
        <b/>
        <sz val="14"/>
        <color theme="1"/>
        <rFont val="Tw Cen MT"/>
        <family val="2"/>
      </rPr>
      <t>December 24</t>
    </r>
    <r>
      <rPr>
        <sz val="14"/>
        <color theme="1"/>
        <rFont val="Tw Cen MT"/>
        <family val="2"/>
      </rPr>
      <t xml:space="preserve"> - 8 hours granted by governor </t>
    </r>
  </si>
  <si>
    <r>
      <t xml:space="preserve">December 25 - </t>
    </r>
    <r>
      <rPr>
        <sz val="14"/>
        <color theme="1"/>
        <rFont val="Tw Cen MT"/>
        <family val="2"/>
      </rPr>
      <t>Christmas</t>
    </r>
  </si>
  <si>
    <t>Classified, Faculty,  and Administrative Professionals Payday</t>
  </si>
  <si>
    <t>Summer Friday, Classified, Faculty, and Administrative Professional Payday</t>
  </si>
  <si>
    <t>State Holiday-College Closed/Classified, Faculty and Administrative Professionals Payday</t>
  </si>
  <si>
    <t xml:space="preserve">Banked Leave-College Closed/Classified, Faculty, and Administrative Professionals Payday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</si>
</sst>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8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w Cen MT"/>
      <family val="2"/>
    </font>
    <font>
      <b/>
      <sz val="14"/>
      <color theme="1"/>
      <name val="Tw Cen MT"/>
      <family val="2"/>
    </font>
    <font>
      <b/>
      <sz val="8"/>
      <color theme="1"/>
      <name val="Tw Cen MT"/>
      <family val="2"/>
    </font>
    <font>
      <sz val="10"/>
      <color theme="1"/>
      <name val="Tw Cen MT"/>
      <family val="2"/>
    </font>
    <font>
      <sz val="8"/>
      <color theme="0"/>
      <name val="Tw Cen MT"/>
      <family val="2"/>
    </font>
    <font>
      <b/>
      <sz val="26"/>
      <color theme="0"/>
      <name val="Tw Cen MT"/>
      <family val="2"/>
    </font>
    <font>
      <b/>
      <sz val="13.5"/>
      <color theme="0"/>
      <name val="Tw Cen MT"/>
      <family val="2"/>
    </font>
    <font>
      <sz val="14"/>
      <color theme="1"/>
      <name val="Tw Cen MT"/>
      <family val="2"/>
    </font>
    <font>
      <sz val="12"/>
      <color theme="1"/>
      <name val="Tw Cen MT"/>
      <family val="2"/>
    </font>
    <font>
      <b/>
      <sz val="18"/>
      <color theme="1"/>
      <name val="Tw Cen MT"/>
      <family val="2"/>
    </font>
    <font>
      <sz val="18"/>
      <color theme="1"/>
      <name val="Tw Cen MT"/>
      <family val="2"/>
    </font>
    <font>
      <sz val="12"/>
      <name val="Tw Cen MT"/>
      <family val="2"/>
    </font>
    <font>
      <i/>
      <sz val="14"/>
      <color theme="1"/>
      <name val="Tw Cen MT"/>
      <family val="2"/>
    </font>
    <font>
      <b/>
      <i/>
      <sz val="11"/>
      <color rgb="FF000000"/>
      <name val="Tw Cen MT"/>
      <family val="2"/>
    </font>
    <font>
      <sz val="8"/>
      <name val="Tw Cen MT"/>
      <family val="2"/>
    </font>
    <font>
      <b/>
      <sz val="8"/>
      <color rgb="FFFF0000"/>
      <name val="Tw Cen MT"/>
      <family val="2"/>
    </font>
    <font>
      <b/>
      <sz val="8"/>
      <color rgb="FFFFFF00"/>
      <name val="Tw Cen MT"/>
      <family val="2"/>
    </font>
    <font>
      <b/>
      <i/>
      <sz val="14"/>
      <color rgb="FF000000"/>
      <name val="Tw Cen MT"/>
      <family val="2"/>
    </font>
    <font>
      <b/>
      <i/>
      <u/>
      <sz val="16"/>
      <color theme="1"/>
      <name val="Tw Cen MT"/>
      <family val="2"/>
    </font>
    <font>
      <b/>
      <sz val="14"/>
      <color rgb="FFFF0000"/>
      <name val="Tw Cen MT"/>
      <family val="2"/>
    </font>
    <font>
      <sz val="14"/>
      <name val="Tw Cen MT"/>
      <family val="2"/>
    </font>
    <font>
      <b/>
      <sz val="12"/>
      <color theme="1"/>
      <name val="Tw Cen MT"/>
      <family val="2"/>
    </font>
    <font>
      <i/>
      <sz val="13"/>
      <color theme="1"/>
      <name val="Tw Cen MT"/>
      <family val="2"/>
    </font>
    <font>
      <b/>
      <u/>
      <sz val="13"/>
      <color theme="1"/>
      <name val="Tw Cen MT"/>
      <family val="2"/>
    </font>
    <font>
      <b/>
      <sz val="13"/>
      <color theme="1"/>
      <name val="Tw Cen MT"/>
      <family val="2"/>
    </font>
    <font>
      <sz val="13"/>
      <color theme="1"/>
      <name val="Tw Cen MT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FFFF"/>
      </right>
      <top/>
      <bottom/>
      <diagonal/>
    </border>
    <border>
      <left style="thin">
        <color rgb="FF00FFFF"/>
      </left>
      <right style="thin">
        <color rgb="FF00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164" fontId="2" fillId="0" borderId="0" xfId="0" applyNumberFormat="1" applyFont="1"/>
    <xf numFmtId="49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2" fillId="3" borderId="0" xfId="0" applyFont="1" applyFill="1"/>
    <xf numFmtId="49" fontId="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Font="1"/>
    <xf numFmtId="164" fontId="10" fillId="0" borderId="0" xfId="0" applyNumberFormat="1" applyFont="1" applyAlignment="1">
      <alignment horizontal="center"/>
    </xf>
    <xf numFmtId="0" fontId="10" fillId="0" borderId="0" xfId="0" applyFont="1"/>
    <xf numFmtId="0" fontId="14" fillId="0" borderId="0" xfId="0" applyFont="1"/>
    <xf numFmtId="49" fontId="14" fillId="0" borderId="0" xfId="0" applyNumberFormat="1" applyFont="1" applyAlignment="1">
      <alignment horizontal="left"/>
    </xf>
    <xf numFmtId="0" fontId="15" fillId="0" borderId="0" xfId="0" applyFont="1"/>
    <xf numFmtId="0" fontId="3" fillId="0" borderId="0" xfId="0" applyFont="1"/>
    <xf numFmtId="0" fontId="4" fillId="2" borderId="1" xfId="0" applyFont="1" applyFill="1" applyBorder="1"/>
    <xf numFmtId="0" fontId="17" fillId="4" borderId="2" xfId="0" applyFont="1" applyFill="1" applyBorder="1"/>
    <xf numFmtId="0" fontId="16" fillId="0" borderId="0" xfId="0" applyFont="1"/>
    <xf numFmtId="0" fontId="4" fillId="4" borderId="1" xfId="0" applyFont="1" applyFill="1" applyBorder="1"/>
    <xf numFmtId="0" fontId="4" fillId="0" borderId="3" xfId="0" applyFont="1" applyBorder="1"/>
    <xf numFmtId="0" fontId="19" fillId="0" borderId="0" xfId="0" applyFont="1"/>
    <xf numFmtId="0" fontId="20" fillId="0" borderId="0" xfId="0" applyFont="1"/>
    <xf numFmtId="0" fontId="10" fillId="0" borderId="4" xfId="0" applyFont="1" applyBorder="1"/>
    <xf numFmtId="0" fontId="10" fillId="0" borderId="5" xfId="0" applyFont="1" applyBorder="1"/>
    <xf numFmtId="0" fontId="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/>
    <xf numFmtId="0" fontId="3" fillId="0" borderId="0" xfId="0" applyFont="1" applyAlignment="1">
      <alignment horizontal="left"/>
    </xf>
    <xf numFmtId="0" fontId="23" fillId="0" borderId="0" xfId="0" applyFont="1"/>
    <xf numFmtId="164" fontId="3" fillId="0" borderId="0" xfId="0" applyNumberFormat="1" applyFont="1" applyAlignment="1">
      <alignment horizontal="center"/>
    </xf>
    <xf numFmtId="0" fontId="9" fillId="0" borderId="6" xfId="0" applyFont="1" applyBorder="1"/>
    <xf numFmtId="0" fontId="18" fillId="5" borderId="1" xfId="0" applyFont="1" applyFill="1" applyBorder="1"/>
    <xf numFmtId="164" fontId="4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23" fillId="0" borderId="0" xfId="0" applyFont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4" fontId="10" fillId="4" borderId="2" xfId="0" applyNumberFormat="1" applyFont="1" applyFill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3" fillId="4" borderId="1" xfId="0" applyNumberFormat="1" applyFont="1" applyFill="1" applyBorder="1" applyAlignment="1">
      <alignment horizontal="center"/>
    </xf>
    <xf numFmtId="164" fontId="13" fillId="4" borderId="2" xfId="0" applyNumberFormat="1" applyFont="1" applyFill="1" applyBorder="1" applyAlignment="1">
      <alignment horizontal="center"/>
    </xf>
    <xf numFmtId="164" fontId="10" fillId="6" borderId="1" xfId="0" applyNumberFormat="1" applyFont="1" applyFill="1" applyBorder="1" applyAlignment="1">
      <alignment horizontal="center"/>
    </xf>
    <xf numFmtId="164" fontId="13" fillId="5" borderId="1" xfId="0" applyNumberFormat="1" applyFont="1" applyFill="1" applyBorder="1" applyAlignment="1">
      <alignment horizontal="center"/>
    </xf>
    <xf numFmtId="164" fontId="10" fillId="7" borderId="1" xfId="0" applyNumberFormat="1" applyFont="1" applyFill="1" applyBorder="1" applyAlignment="1">
      <alignment horizontal="center"/>
    </xf>
    <xf numFmtId="0" fontId="2" fillId="7" borderId="1" xfId="0" applyFont="1" applyFill="1" applyBorder="1"/>
    <xf numFmtId="164" fontId="10" fillId="4" borderId="8" xfId="0" applyNumberFormat="1" applyFont="1" applyFill="1" applyBorder="1" applyAlignment="1">
      <alignment horizontal="center"/>
    </xf>
    <xf numFmtId="0" fontId="2" fillId="0" borderId="9" xfId="0" applyFont="1" applyBorder="1"/>
    <xf numFmtId="164" fontId="10" fillId="8" borderId="10" xfId="0" applyNumberFormat="1" applyFont="1" applyFill="1" applyBorder="1" applyAlignment="1">
      <alignment horizontal="center"/>
    </xf>
    <xf numFmtId="164" fontId="10" fillId="9" borderId="1" xfId="0" applyNumberFormat="1" applyFont="1" applyFill="1" applyBorder="1" applyAlignment="1">
      <alignment horizontal="center"/>
    </xf>
    <xf numFmtId="0" fontId="2" fillId="9" borderId="1" xfId="0" applyFont="1" applyFill="1" applyBorder="1"/>
    <xf numFmtId="164" fontId="13" fillId="10" borderId="1" xfId="0" applyNumberFormat="1" applyFont="1" applyFill="1" applyBorder="1" applyAlignment="1">
      <alignment horizontal="center"/>
    </xf>
    <xf numFmtId="0" fontId="2" fillId="10" borderId="1" xfId="0" applyFont="1" applyFill="1" applyBorder="1"/>
    <xf numFmtId="0" fontId="7" fillId="3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4" fillId="0" borderId="0" xfId="0" applyFont="1"/>
    <xf numFmtId="49" fontId="25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27" fillId="0" borderId="0" xfId="0" applyFont="1"/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00FFFF"/>
      <color rgb="FFFF9900"/>
      <color rgb="FF478181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2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1</xdr:row>
          <xdr:rowOff>76200</xdr:rowOff>
        </xdr:to>
        <xdr:sp macro="" textlink="">
          <xdr:nvSpPr>
            <xdr:cNvPr id="1033" name="Spinner" descr="Use the spinner button to change calendar year or enter year in cell B1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38100</xdr:colOff>
      <xdr:row>1</xdr:row>
      <xdr:rowOff>9526</xdr:rowOff>
    </xdr:from>
    <xdr:to>
      <xdr:col>10</xdr:col>
      <xdr:colOff>123825</xdr:colOff>
      <xdr:row>2</xdr:row>
      <xdr:rowOff>66675</xdr:rowOff>
    </xdr:to>
    <xdr:sp macro="" textlink="">
      <xdr:nvSpPr>
        <xdr:cNvPr id="6" name="Instruction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75" y="390526"/>
          <a:ext cx="266700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ysClr val="windowText" lastClr="000000"/>
              </a:solidFill>
            </a:rPr>
            <a:t>To change the calendar</a:t>
          </a:r>
          <a:r>
            <a:rPr lang="en-US" sz="1000" b="0" i="1" baseline="0">
              <a:solidFill>
                <a:sysClr val="windowText" lastClr="000000"/>
              </a:solidFill>
            </a:rPr>
            <a:t> year, click the spinner</a:t>
          </a:r>
          <a:endParaRPr lang="en-US" sz="1000" b="0" i="1">
            <a:solidFill>
              <a:sysClr val="windowText" lastClr="000000"/>
            </a:solidFill>
          </a:endParaRPr>
        </a:p>
      </xdr:txBody>
    </xdr:sp>
    <xdr:clientData fPrintsWithSheet="0"/>
  </xdr:twoCellAnchor>
  <xdr:twoCellAnchor editAs="oneCell">
    <xdr:from>
      <xdr:col>21</xdr:col>
      <xdr:colOff>904874</xdr:colOff>
      <xdr:row>1</xdr:row>
      <xdr:rowOff>57150</xdr:rowOff>
    </xdr:from>
    <xdr:to>
      <xdr:col>21</xdr:col>
      <xdr:colOff>3909059</xdr:colOff>
      <xdr:row>3</xdr:row>
      <xdr:rowOff>190499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49" y="438150"/>
          <a:ext cx="3000375" cy="6667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B1:AP67"/>
  <sheetViews>
    <sheetView tabSelected="1" topLeftCell="A22" zoomScaleNormal="100" workbookViewId="0">
      <selection activeCell="V44" sqref="V44"/>
    </sheetView>
  </sheetViews>
  <sheetFormatPr defaultColWidth="9.5" defaultRowHeight="21" customHeight="1" x14ac:dyDescent="0.2"/>
  <cols>
    <col min="1" max="1" width="2.5" style="1" customWidth="1"/>
    <col min="2" max="2" width="5.1640625" style="1" customWidth="1"/>
    <col min="3" max="9" width="5" style="1" customWidth="1"/>
    <col min="10" max="10" width="4.83203125" style="1" customWidth="1"/>
    <col min="11" max="17" width="5" style="1" customWidth="1"/>
    <col min="18" max="19" width="2.1640625" style="1" customWidth="1"/>
    <col min="20" max="20" width="1.1640625" style="1" customWidth="1"/>
    <col min="21" max="21" width="5.1640625" style="1" customWidth="1"/>
    <col min="22" max="22" width="98.6640625" style="1" customWidth="1"/>
    <col min="23" max="23" width="9.33203125" style="1" customWidth="1"/>
    <col min="24" max="24" width="13.5" style="1" customWidth="1"/>
    <col min="25" max="44" width="9.33203125" style="1" customWidth="1"/>
    <col min="45" max="45" width="9.5" style="1" customWidth="1"/>
    <col min="46" max="16384" width="9.5" style="1"/>
  </cols>
  <sheetData>
    <row r="1" spans="2:42" ht="21" customHeight="1" x14ac:dyDescent="0.2">
      <c r="B1" s="6"/>
      <c r="C1" s="61">
        <v>2024</v>
      </c>
      <c r="D1" s="61"/>
      <c r="E1" s="61"/>
      <c r="F1" s="61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8"/>
      <c r="W1" s="6"/>
      <c r="X1" s="6"/>
    </row>
    <row r="2" spans="2:42" ht="21" customHeight="1" x14ac:dyDescent="0.2">
      <c r="S2" s="9"/>
      <c r="V2" s="62"/>
      <c r="W2" s="62"/>
      <c r="X2" s="62"/>
      <c r="Y2" s="62"/>
    </row>
    <row r="3" spans="2:42" ht="21" customHeight="1" x14ac:dyDescent="0.3">
      <c r="C3" s="34" t="s">
        <v>5</v>
      </c>
      <c r="D3" s="18"/>
      <c r="E3" s="18"/>
      <c r="F3" s="18"/>
      <c r="G3" s="12"/>
      <c r="H3" s="12"/>
      <c r="I3" s="12"/>
      <c r="J3" s="12"/>
      <c r="K3" s="18" t="s">
        <v>6</v>
      </c>
      <c r="L3" s="18"/>
      <c r="M3" s="18"/>
      <c r="N3" s="35"/>
      <c r="O3" s="14"/>
      <c r="P3" s="14"/>
      <c r="Q3" s="14"/>
      <c r="S3" s="9"/>
    </row>
    <row r="4" spans="2:42" ht="21" customHeight="1" thickBot="1" x14ac:dyDescent="0.3">
      <c r="C4" s="42" t="s">
        <v>0</v>
      </c>
      <c r="D4" s="42" t="s">
        <v>1</v>
      </c>
      <c r="E4" s="42" t="s">
        <v>2</v>
      </c>
      <c r="F4" s="42" t="s">
        <v>3</v>
      </c>
      <c r="G4" s="42" t="s">
        <v>2</v>
      </c>
      <c r="H4" s="42" t="s">
        <v>4</v>
      </c>
      <c r="I4" s="42" t="s">
        <v>0</v>
      </c>
      <c r="J4" s="30"/>
      <c r="K4" s="42" t="s">
        <v>0</v>
      </c>
      <c r="L4" s="42" t="s">
        <v>1</v>
      </c>
      <c r="M4" s="42" t="s">
        <v>2</v>
      </c>
      <c r="N4" s="42" t="s">
        <v>3</v>
      </c>
      <c r="O4" s="42" t="s">
        <v>2</v>
      </c>
      <c r="P4" s="42" t="s">
        <v>4</v>
      </c>
      <c r="Q4" s="42" t="s">
        <v>0</v>
      </c>
      <c r="S4" s="9"/>
      <c r="U4" s="63"/>
      <c r="V4" s="63"/>
      <c r="W4" s="63"/>
      <c r="X4" s="63"/>
    </row>
    <row r="5" spans="2:42" ht="21" customHeight="1" thickBot="1" x14ac:dyDescent="0.3">
      <c r="C5" s="13"/>
      <c r="D5" s="44">
        <v>1</v>
      </c>
      <c r="E5" s="13">
        <v>2</v>
      </c>
      <c r="F5" s="13">
        <v>3</v>
      </c>
      <c r="G5" s="29">
        <v>4</v>
      </c>
      <c r="H5" s="13">
        <v>5</v>
      </c>
      <c r="I5" s="13">
        <v>6</v>
      </c>
      <c r="J5" s="13"/>
      <c r="K5" s="13" t="str">
        <f>IF(DAY(FebSun1)=1,"",IF(AND(YEAR(FebSun1+1)=CalendarYear,MONTH(FebSun1+1)=2),FebSun1+1,""))</f>
        <v/>
      </c>
      <c r="L5" s="13"/>
      <c r="M5" s="13"/>
      <c r="N5" s="13"/>
      <c r="O5" s="43">
        <v>1</v>
      </c>
      <c r="P5" s="13">
        <v>2</v>
      </c>
      <c r="Q5" s="13">
        <v>3</v>
      </c>
      <c r="S5" s="9"/>
    </row>
    <row r="6" spans="2:42" ht="21" customHeight="1" thickBot="1" x14ac:dyDescent="0.3">
      <c r="C6" s="13">
        <v>7</v>
      </c>
      <c r="D6" s="13">
        <v>8</v>
      </c>
      <c r="E6" s="13">
        <v>9</v>
      </c>
      <c r="F6" s="13">
        <v>10</v>
      </c>
      <c r="G6" s="13">
        <v>11</v>
      </c>
      <c r="H6" s="13">
        <v>12</v>
      </c>
      <c r="I6" s="13">
        <v>13</v>
      </c>
      <c r="J6" s="13"/>
      <c r="K6" s="13">
        <v>4</v>
      </c>
      <c r="L6" s="13">
        <v>5</v>
      </c>
      <c r="M6" s="13">
        <v>6</v>
      </c>
      <c r="N6" s="13">
        <v>7</v>
      </c>
      <c r="O6" s="13">
        <v>8</v>
      </c>
      <c r="P6" s="13">
        <v>9</v>
      </c>
      <c r="Q6" s="13">
        <v>10</v>
      </c>
      <c r="S6" s="9"/>
    </row>
    <row r="7" spans="2:42" ht="21" customHeight="1" thickBot="1" x14ac:dyDescent="0.35">
      <c r="C7" s="13">
        <v>14</v>
      </c>
      <c r="D7" s="48">
        <v>15</v>
      </c>
      <c r="E7" s="43">
        <v>16</v>
      </c>
      <c r="F7" s="13">
        <v>17</v>
      </c>
      <c r="G7" s="13">
        <v>18</v>
      </c>
      <c r="H7" s="13">
        <v>19</v>
      </c>
      <c r="I7" s="13">
        <v>20</v>
      </c>
      <c r="J7" s="13"/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43">
        <v>16</v>
      </c>
      <c r="Q7" s="13">
        <v>17</v>
      </c>
      <c r="S7" s="9"/>
      <c r="V7" s="28" t="s">
        <v>23</v>
      </c>
    </row>
    <row r="8" spans="2:42" ht="21" customHeight="1" thickBot="1" x14ac:dyDescent="0.3">
      <c r="C8" s="13">
        <v>21</v>
      </c>
      <c r="D8" s="29">
        <v>22</v>
      </c>
      <c r="E8" s="13">
        <v>23</v>
      </c>
      <c r="F8" s="13">
        <v>24</v>
      </c>
      <c r="G8" s="13">
        <v>25</v>
      </c>
      <c r="H8" s="13">
        <v>26</v>
      </c>
      <c r="I8" s="13">
        <v>27</v>
      </c>
      <c r="J8" s="13"/>
      <c r="K8" s="13">
        <v>18</v>
      </c>
      <c r="L8" s="49">
        <v>19</v>
      </c>
      <c r="M8" s="13">
        <v>20</v>
      </c>
      <c r="N8" s="13">
        <v>21</v>
      </c>
      <c r="O8" s="13">
        <v>22</v>
      </c>
      <c r="P8" s="13">
        <v>23</v>
      </c>
      <c r="Q8" s="13">
        <v>24</v>
      </c>
      <c r="S8" s="9"/>
    </row>
    <row r="9" spans="2:42" ht="21" customHeight="1" x14ac:dyDescent="0.3">
      <c r="C9" s="13">
        <v>28</v>
      </c>
      <c r="D9" s="13">
        <v>19</v>
      </c>
      <c r="E9" s="13">
        <v>30</v>
      </c>
      <c r="F9" s="13">
        <v>31</v>
      </c>
      <c r="G9" s="13"/>
      <c r="H9" s="13"/>
      <c r="I9" s="13"/>
      <c r="J9" s="13"/>
      <c r="K9" s="13">
        <v>25</v>
      </c>
      <c r="L9" s="13">
        <v>26</v>
      </c>
      <c r="M9" s="13">
        <v>27</v>
      </c>
      <c r="N9" s="13">
        <v>28</v>
      </c>
      <c r="O9" s="13">
        <v>29</v>
      </c>
      <c r="P9" s="13" t="str">
        <f>IF(DAY(FebSun1)=1,IF(AND(YEAR(FebSun1+27)=CalendarYear,MONTH(FebSun1+27)=2),FebSun1+27,""),IF(AND(YEAR(FebSun1+34)=CalendarYear,MONTH(FebSun1+34)=2),FebSun1+34,""))</f>
        <v/>
      </c>
      <c r="Q9" s="13" t="str">
        <f>IF(DAY(FebSun1)=1,IF(AND(YEAR(FebSun1+28)=CalendarYear,MONTH(FebSun1+28)=2),FebSun1+28,""),IF(AND(YEAR(FebSun1+35)=CalendarYear,MONTH(FebSun1+35)=2),FebSun1+35,""))</f>
        <v/>
      </c>
      <c r="S9" s="9"/>
      <c r="V9" s="10" t="s">
        <v>24</v>
      </c>
    </row>
    <row r="10" spans="2:42" ht="21" customHeight="1" x14ac:dyDescent="0.3">
      <c r="C10" s="13"/>
      <c r="D10" s="13"/>
      <c r="E10" s="13" t="str">
        <f>IF(DAY(JanSun1)=1,IF(AND(YEAR(JanSun1+31)=CalendarYear,MONTH(JanSun1+31)=1),JanSun1+31,""),IF(AND(YEAR(JanSun1+38)=CalendarYear,MONTH(JanSun1+38)=1),JanSun1+38,""))</f>
        <v/>
      </c>
      <c r="F10" s="13"/>
      <c r="G10" s="13" t="str">
        <f>IF(DAY(JanSun1)=1,IF(AND(YEAR(JanSun1+33)=CalendarYear,MONTH(JanSun1+33)=1),JanSun1+33,""),IF(AND(YEAR(JanSun1+40)=CalendarYear,MONTH(JanSun1+40)=1),JanSun1+40,""))</f>
        <v/>
      </c>
      <c r="H10" s="13" t="str">
        <f>IF(DAY(JanSun1)=1,IF(AND(YEAR(JanSun1+34)=CalendarYear,MONTH(JanSun1+34)=1),JanSun1+34,""),IF(AND(YEAR(JanSun1+41)=CalendarYear,MONTH(JanSun1+41)=1),JanSun1+41,""))</f>
        <v/>
      </c>
      <c r="I10" s="13" t="str">
        <f>IF(DAY(JanSun1)=1,IF(AND(YEAR(JanSun1+35)=CalendarYear,MONTH(JanSun1+35)=1),JanSun1+35,""),IF(AND(YEAR(JanSun1+42)=CalendarYear,MONTH(JanSun1+42)=1),JanSun1+42,""))</f>
        <v/>
      </c>
      <c r="J10" s="13"/>
      <c r="K10" s="13" t="str">
        <f>IF(DAY(FebSun1)=1,IF(AND(YEAR(FebSun1+29)=CalendarYear,MONTH(FebSun1+29)=2),FebSun1+29,""),IF(AND(YEAR(FebSun1+36)=CalendarYear,MONTH(FebSun1+36)=2),FebSun1+36,""))</f>
        <v/>
      </c>
      <c r="L10" s="13" t="str">
        <f>IF(DAY(FebSun1)=1,IF(AND(YEAR(FebSun1+30)=CalendarYear,MONTH(FebSun1+30)=2),FebSun1+30,""),IF(AND(YEAR(FebSun1+37)=CalendarYear,MONTH(FebSun1+37)=2),FebSun1+37,""))</f>
        <v/>
      </c>
      <c r="M10" s="13"/>
      <c r="N10" s="13"/>
      <c r="O10" s="13"/>
      <c r="P10" s="13" t="str">
        <f>IF(DAY(FebSun1)=1,IF(AND(YEAR(FebSun1+34)=CalendarYear,MONTH(FebSun1+34)=2),FebSun1+34,""),IF(AND(YEAR(FebSun1+41)=CalendarYear,MONTH(FebSun1+41)=2),FebSun1+41,""))</f>
        <v/>
      </c>
      <c r="Q10" s="13" t="str">
        <f>IF(DAY(FebSun1)=1,IF(AND(YEAR(FebSun1+35)=CalendarYear,MONTH(FebSun1+35)=2),FebSun1+35,""),IF(AND(YEAR(FebSun1+42)=CalendarYear,MONTH(FebSun1+42)=2),FebSun1+42,""))</f>
        <v/>
      </c>
      <c r="S10" s="9"/>
      <c r="V10" s="11" t="s">
        <v>25</v>
      </c>
    </row>
    <row r="11" spans="2:42" ht="21" customHeight="1" x14ac:dyDescent="0.3">
      <c r="C11" s="13"/>
      <c r="D11" s="31"/>
      <c r="E11" s="31"/>
      <c r="F11" s="31"/>
      <c r="G11" s="31"/>
      <c r="H11" s="31"/>
      <c r="I11" s="31"/>
      <c r="J11" s="31"/>
      <c r="K11" s="31"/>
      <c r="L11" s="31"/>
      <c r="M11" s="13"/>
      <c r="N11" s="13"/>
      <c r="O11" s="13"/>
      <c r="P11" s="13"/>
      <c r="Q11" s="13"/>
      <c r="S11" s="9"/>
      <c r="V11" s="12" t="s">
        <v>26</v>
      </c>
    </row>
    <row r="12" spans="2:42" ht="21" customHeight="1" x14ac:dyDescent="0.3">
      <c r="B12" s="4"/>
      <c r="C12" s="18" t="s">
        <v>7</v>
      </c>
      <c r="D12" s="18"/>
      <c r="E12" s="12"/>
      <c r="F12" s="12"/>
      <c r="G12" s="12"/>
      <c r="H12" s="12"/>
      <c r="I12" s="12"/>
      <c r="J12" s="32"/>
      <c r="K12" s="18" t="s">
        <v>8</v>
      </c>
      <c r="L12" s="18"/>
      <c r="M12" s="12"/>
      <c r="N12" s="14"/>
      <c r="O12" s="14"/>
      <c r="P12" s="14"/>
      <c r="Q12" s="14"/>
      <c r="S12" s="9"/>
      <c r="T12" s="2"/>
      <c r="V12" s="10" t="s">
        <v>27</v>
      </c>
      <c r="Y12" s="2"/>
      <c r="Z12" s="2"/>
      <c r="AB12" s="2"/>
      <c r="AC12" s="2"/>
      <c r="AD12" s="2"/>
      <c r="AE12" s="2"/>
      <c r="AF12" s="2"/>
      <c r="AG12" s="2"/>
      <c r="AH12" s="2"/>
      <c r="AJ12" s="2"/>
      <c r="AK12" s="2"/>
      <c r="AL12" s="2"/>
      <c r="AM12" s="2"/>
      <c r="AN12" s="2"/>
      <c r="AO12" s="2"/>
      <c r="AP12" s="2"/>
    </row>
    <row r="13" spans="2:42" ht="21" customHeight="1" thickBot="1" x14ac:dyDescent="0.35">
      <c r="C13" s="42" t="s">
        <v>0</v>
      </c>
      <c r="D13" s="42" t="s">
        <v>1</v>
      </c>
      <c r="E13" s="42" t="s">
        <v>2</v>
      </c>
      <c r="F13" s="42" t="s">
        <v>3</v>
      </c>
      <c r="G13" s="42" t="s">
        <v>2</v>
      </c>
      <c r="H13" s="42" t="s">
        <v>4</v>
      </c>
      <c r="I13" s="42" t="s">
        <v>0</v>
      </c>
      <c r="J13" s="14"/>
      <c r="K13" s="42" t="s">
        <v>0</v>
      </c>
      <c r="L13" s="42" t="s">
        <v>1</v>
      </c>
      <c r="M13" s="42" t="s">
        <v>2</v>
      </c>
      <c r="N13" s="42" t="s">
        <v>3</v>
      </c>
      <c r="O13" s="42" t="s">
        <v>2</v>
      </c>
      <c r="P13" s="42" t="s">
        <v>4</v>
      </c>
      <c r="Q13" s="42" t="s">
        <v>0</v>
      </c>
      <c r="S13" s="9"/>
      <c r="V13" s="11" t="s">
        <v>20</v>
      </c>
    </row>
    <row r="14" spans="2:42" ht="21" customHeight="1" thickBot="1" x14ac:dyDescent="0.35">
      <c r="C14" s="13" t="str">
        <f>IF(DAY(MarSun1)=1,"",IF(AND(YEAR(MarSun1+1)=CalendarYear,MONTH(MarSun1+1)=3),MarSun1+1,""))</f>
        <v/>
      </c>
      <c r="D14" s="13"/>
      <c r="E14" s="13"/>
      <c r="F14" s="13"/>
      <c r="G14" s="13"/>
      <c r="H14" s="43">
        <v>1</v>
      </c>
      <c r="I14" s="13">
        <v>2</v>
      </c>
      <c r="J14" s="30"/>
      <c r="K14" s="13"/>
      <c r="L14" s="13">
        <v>1</v>
      </c>
      <c r="M14" s="13">
        <v>2</v>
      </c>
      <c r="N14" s="13">
        <v>3</v>
      </c>
      <c r="O14" s="13">
        <v>4</v>
      </c>
      <c r="P14" s="13">
        <v>5</v>
      </c>
      <c r="Q14" s="13">
        <v>6</v>
      </c>
      <c r="S14" s="9"/>
      <c r="V14" s="11" t="s">
        <v>19</v>
      </c>
    </row>
    <row r="15" spans="2:42" ht="21" customHeight="1" thickBot="1" x14ac:dyDescent="0.35"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/>
      <c r="K15" s="13">
        <v>7</v>
      </c>
      <c r="L15" s="13">
        <v>8</v>
      </c>
      <c r="M15" s="13">
        <v>9</v>
      </c>
      <c r="N15" s="13">
        <v>10</v>
      </c>
      <c r="O15" s="13">
        <v>11</v>
      </c>
      <c r="P15" s="13">
        <v>12</v>
      </c>
      <c r="Q15" s="13">
        <v>13</v>
      </c>
      <c r="S15" s="9"/>
      <c r="V15" s="10" t="s">
        <v>28</v>
      </c>
    </row>
    <row r="16" spans="2:42" ht="21" customHeight="1" thickBot="1" x14ac:dyDescent="0.35">
      <c r="C16" s="13">
        <v>10</v>
      </c>
      <c r="D16" s="13">
        <v>11</v>
      </c>
      <c r="E16" s="13">
        <v>12</v>
      </c>
      <c r="F16" s="13">
        <v>13</v>
      </c>
      <c r="G16" s="13">
        <v>14</v>
      </c>
      <c r="H16" s="43">
        <v>15</v>
      </c>
      <c r="I16" s="13">
        <v>16</v>
      </c>
      <c r="J16" s="13"/>
      <c r="K16" s="13">
        <v>14</v>
      </c>
      <c r="L16" s="13">
        <v>15</v>
      </c>
      <c r="M16" s="43">
        <v>16</v>
      </c>
      <c r="N16" s="13">
        <v>17</v>
      </c>
      <c r="O16" s="13">
        <v>18</v>
      </c>
      <c r="P16" s="13">
        <v>19</v>
      </c>
      <c r="Q16" s="13">
        <v>20</v>
      </c>
      <c r="S16" s="9"/>
      <c r="V16" s="11" t="s">
        <v>29</v>
      </c>
      <c r="W16" s="2"/>
      <c r="X16" s="2"/>
    </row>
    <row r="17" spans="2:42" ht="21" customHeight="1" thickBot="1" x14ac:dyDescent="0.35">
      <c r="C17" s="13">
        <v>17</v>
      </c>
      <c r="D17" s="13">
        <v>18</v>
      </c>
      <c r="E17" s="13">
        <v>19</v>
      </c>
      <c r="F17" s="13">
        <v>20</v>
      </c>
      <c r="G17" s="13">
        <v>21</v>
      </c>
      <c r="H17" s="13">
        <v>22</v>
      </c>
      <c r="I17" s="13">
        <v>23</v>
      </c>
      <c r="J17" s="13"/>
      <c r="K17" s="13">
        <v>21</v>
      </c>
      <c r="L17" s="13">
        <v>22</v>
      </c>
      <c r="M17" s="13">
        <v>23</v>
      </c>
      <c r="N17" s="13">
        <v>24</v>
      </c>
      <c r="O17" s="13">
        <v>25</v>
      </c>
      <c r="P17" s="13">
        <v>26</v>
      </c>
      <c r="Q17" s="13">
        <v>27</v>
      </c>
      <c r="S17" s="9"/>
      <c r="V17" s="11" t="s">
        <v>30</v>
      </c>
    </row>
    <row r="18" spans="2:42" ht="21" customHeight="1" thickBot="1" x14ac:dyDescent="0.35">
      <c r="C18" s="13">
        <v>24</v>
      </c>
      <c r="D18" s="13">
        <v>25</v>
      </c>
      <c r="E18" s="13">
        <v>26</v>
      </c>
      <c r="F18" s="13">
        <v>27</v>
      </c>
      <c r="G18" s="13">
        <v>28</v>
      </c>
      <c r="H18" s="50">
        <v>29</v>
      </c>
      <c r="I18" s="13">
        <v>30</v>
      </c>
      <c r="J18" s="13"/>
      <c r="K18" s="13">
        <v>28</v>
      </c>
      <c r="L18" s="13">
        <v>29</v>
      </c>
      <c r="M18" s="13">
        <v>30</v>
      </c>
      <c r="N18" s="13"/>
      <c r="O18" s="13"/>
      <c r="P18" s="13"/>
      <c r="Q18" s="13"/>
      <c r="S18" s="9"/>
      <c r="V18" s="10" t="s">
        <v>31</v>
      </c>
    </row>
    <row r="19" spans="2:42" ht="21" customHeight="1" x14ac:dyDescent="0.3">
      <c r="C19" s="13">
        <v>31</v>
      </c>
      <c r="D19" s="13" t="str">
        <f>IF(DAY(MarSun1)=1,IF(AND(YEAR(MarSun1+30)=CalendarYear,MONTH(MarSun1+30)=3),MarSun1+30,""),IF(AND(YEAR(MarSun1+37)=CalendarYear,MONTH(MarSun1+37)=3),MarSun1+37,""))</f>
        <v/>
      </c>
      <c r="E19" s="13" t="str">
        <f>IF(DAY(MarSun1)=1,IF(AND(YEAR(MarSun1+31)=CalendarYear,MONTH(MarSun1+31)=3),MarSun1+31,""),IF(AND(YEAR(MarSun1+38)=CalendarYear,MONTH(MarSun1+38)=3),MarSun1+38,""))</f>
        <v/>
      </c>
      <c r="F19" s="13" t="str">
        <f>IF(DAY(MarSun1)=1,IF(AND(YEAR(MarSun1+32)=CalendarYear,MONTH(MarSun1+32)=3),MarSun1+32,""),IF(AND(YEAR(MarSun1+39)=CalendarYear,MONTH(MarSun1+39)=3),MarSun1+39,""))</f>
        <v/>
      </c>
      <c r="G19" s="13" t="str">
        <f>IF(DAY(MarSun1)=1,IF(AND(YEAR(MarSun1+33)=CalendarYear,MONTH(MarSun1+33)=3),MarSun1+33,""),IF(AND(YEAR(MarSun1+40)=CalendarYear,MONTH(MarSun1+40)=3),MarSun1+40,""))</f>
        <v/>
      </c>
      <c r="H19" s="13" t="str">
        <f>IF(DAY(MarSun1)=1,IF(AND(YEAR(MarSun1+34)=CalendarYear,MONTH(MarSun1+34)=3),MarSun1+34,""),IF(AND(YEAR(MarSun1+41)=CalendarYear,MONTH(MarSun1+41)=3),MarSun1+41,""))</f>
        <v/>
      </c>
      <c r="I19" s="13" t="str">
        <f>IF(DAY(MarSun1)=1,IF(AND(YEAR(MarSun1+35)=CalendarYear,MONTH(MarSun1+35)=3),MarSun1+35,""),IF(AND(YEAR(MarSun1+42)=CalendarYear,MONTH(MarSun1+42)=3),MarSun1+42,""))</f>
        <v/>
      </c>
      <c r="J19" s="13"/>
      <c r="K19" s="13"/>
      <c r="L19" s="13" t="str">
        <f>IF(DAY(AprSun1)=1,IF(AND(YEAR(AprSun1+30)=CalendarYear,MONTH(AprSun1+30)=4),AprSun1+30,""),IF(AND(YEAR(AprSun1+37)=CalendarYear,MONTH(AprSun1+37)=4),AprSun1+37,""))</f>
        <v/>
      </c>
      <c r="M19" s="13" t="str">
        <f>IF(DAY(AprSun1)=1,IF(AND(YEAR(AprSun1+31)=CalendarYear,MONTH(AprSun1+31)=4),AprSun1+31,""),IF(AND(YEAR(AprSun1+38)=CalendarYear,MONTH(AprSun1+38)=4),AprSun1+38,""))</f>
        <v/>
      </c>
      <c r="N19" s="13" t="str">
        <f>IF(DAY(AprSun1)=1,IF(AND(YEAR(AprSun1+32)=CalendarYear,MONTH(AprSun1+32)=4),AprSun1+32,""),IF(AND(YEAR(AprSun1+39)=CalendarYear,MONTH(AprSun1+39)=4),AprSun1+39,""))</f>
        <v/>
      </c>
      <c r="O19" s="13" t="str">
        <f>IF(DAY(AprSun1)=1,IF(AND(YEAR(AprSun1+33)=CalendarYear,MONTH(AprSun1+33)=4),AprSun1+33,""),IF(AND(YEAR(AprSun1+40)=CalendarYear,MONTH(AprSun1+40)=4),AprSun1+40,""))</f>
        <v/>
      </c>
      <c r="P19" s="13" t="str">
        <f>IF(DAY(AprSun1)=1,IF(AND(YEAR(AprSun1+34)=CalendarYear,MONTH(AprSun1+34)=4),AprSun1+34,""),IF(AND(YEAR(AprSun1+41)=CalendarYear,MONTH(AprSun1+41)=4),AprSun1+41,""))</f>
        <v/>
      </c>
      <c r="Q19" s="13" t="str">
        <f>IF(DAY(AprSun1)=1,IF(AND(YEAR(AprSun1+35)=CalendarYear,MONTH(AprSun1+35)=4),AprSun1+35,""),IF(AND(YEAR(AprSun1+42)=CalendarYear,MONTH(AprSun1+42)=4),AprSun1+42,""))</f>
        <v/>
      </c>
      <c r="S19" s="9"/>
      <c r="V19" s="11" t="s">
        <v>32</v>
      </c>
    </row>
    <row r="20" spans="2:42" ht="21" customHeight="1" x14ac:dyDescent="0.3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S20" s="9"/>
      <c r="V20" s="11" t="s">
        <v>33</v>
      </c>
    </row>
    <row r="21" spans="2:42" ht="21" customHeight="1" x14ac:dyDescent="0.3">
      <c r="B21" s="4"/>
      <c r="C21" s="18" t="s">
        <v>9</v>
      </c>
      <c r="D21" s="18"/>
      <c r="E21" s="18"/>
      <c r="F21" s="12"/>
      <c r="G21" s="12"/>
      <c r="H21" s="12"/>
      <c r="I21" s="12"/>
      <c r="J21" s="36"/>
      <c r="K21" s="18" t="s">
        <v>10</v>
      </c>
      <c r="L21" s="18"/>
      <c r="M21" s="14"/>
      <c r="N21" s="14"/>
      <c r="O21" s="14"/>
      <c r="P21" s="14"/>
      <c r="Q21" s="14"/>
      <c r="S21" s="9"/>
      <c r="T21" s="2"/>
      <c r="V21" s="10" t="s">
        <v>34</v>
      </c>
      <c r="Y21" s="2"/>
      <c r="Z21" s="2"/>
      <c r="AB21" s="2"/>
      <c r="AC21" s="2"/>
      <c r="AD21" s="2"/>
      <c r="AE21" s="2"/>
      <c r="AF21" s="2"/>
      <c r="AG21" s="2"/>
      <c r="AH21" s="2"/>
      <c r="AJ21" s="2"/>
      <c r="AK21" s="2"/>
      <c r="AL21" s="2"/>
      <c r="AM21" s="2"/>
      <c r="AN21" s="2"/>
      <c r="AO21" s="2"/>
      <c r="AP21" s="2"/>
    </row>
    <row r="22" spans="2:42" ht="21" customHeight="1" thickBot="1" x14ac:dyDescent="0.35">
      <c r="C22" s="42" t="s">
        <v>0</v>
      </c>
      <c r="D22" s="42" t="s">
        <v>1</v>
      </c>
      <c r="E22" s="42" t="s">
        <v>2</v>
      </c>
      <c r="F22" s="42" t="s">
        <v>3</v>
      </c>
      <c r="G22" s="42" t="s">
        <v>2</v>
      </c>
      <c r="H22" s="42" t="s">
        <v>4</v>
      </c>
      <c r="I22" s="42" t="s">
        <v>0</v>
      </c>
      <c r="J22" s="33"/>
      <c r="K22" s="42" t="s">
        <v>0</v>
      </c>
      <c r="L22" s="42" t="s">
        <v>1</v>
      </c>
      <c r="M22" s="42" t="s">
        <v>2</v>
      </c>
      <c r="N22" s="42" t="s">
        <v>3</v>
      </c>
      <c r="O22" s="42" t="s">
        <v>2</v>
      </c>
      <c r="P22" s="42" t="s">
        <v>4</v>
      </c>
      <c r="Q22" s="42" t="s">
        <v>0</v>
      </c>
      <c r="S22" s="9"/>
      <c r="V22" s="11" t="s">
        <v>35</v>
      </c>
    </row>
    <row r="23" spans="2:42" ht="21" customHeight="1" thickBot="1" x14ac:dyDescent="0.35">
      <c r="C23" s="13"/>
      <c r="D23" s="13"/>
      <c r="E23" s="13"/>
      <c r="F23" s="43">
        <v>1</v>
      </c>
      <c r="G23" s="13">
        <v>2</v>
      </c>
      <c r="H23" s="13">
        <v>3</v>
      </c>
      <c r="I23" s="13">
        <v>4</v>
      </c>
      <c r="J23" s="14"/>
      <c r="K23" s="13"/>
      <c r="L23" s="13" t="str">
        <f>IF(DAY(JunSun1)=1,"",IF(AND(YEAR(JunSun1+2)=CalendarYear,MONTH(JunSun1+2)=6),JunSun1+2,""))</f>
        <v/>
      </c>
      <c r="M23" s="13"/>
      <c r="N23" s="13"/>
      <c r="O23" s="13"/>
      <c r="P23" s="13"/>
      <c r="Q23" s="13">
        <v>1</v>
      </c>
      <c r="S23" s="9"/>
      <c r="V23" s="18" t="s">
        <v>36</v>
      </c>
    </row>
    <row r="24" spans="2:42" ht="21" customHeight="1" thickBot="1" x14ac:dyDescent="0.35">
      <c r="C24" s="13">
        <v>5</v>
      </c>
      <c r="D24" s="13">
        <v>6</v>
      </c>
      <c r="E24" s="13">
        <v>7</v>
      </c>
      <c r="F24" s="13">
        <v>8</v>
      </c>
      <c r="G24" s="13">
        <v>9</v>
      </c>
      <c r="H24" s="13">
        <v>10</v>
      </c>
      <c r="I24" s="13">
        <v>11</v>
      </c>
      <c r="J24" s="30"/>
      <c r="K24" s="13">
        <v>2</v>
      </c>
      <c r="L24" s="13">
        <v>3</v>
      </c>
      <c r="M24" s="13">
        <v>4</v>
      </c>
      <c r="N24" s="13">
        <v>5</v>
      </c>
      <c r="O24" s="13">
        <v>6</v>
      </c>
      <c r="P24" s="13">
        <v>7</v>
      </c>
      <c r="Q24" s="13">
        <v>8</v>
      </c>
      <c r="S24" s="9"/>
      <c r="V24" s="18"/>
    </row>
    <row r="25" spans="2:42" ht="21" customHeight="1" thickBot="1" x14ac:dyDescent="0.35">
      <c r="C25" s="13">
        <v>12</v>
      </c>
      <c r="D25" s="13">
        <v>13</v>
      </c>
      <c r="E25" s="13">
        <v>14</v>
      </c>
      <c r="F25" s="13">
        <v>15</v>
      </c>
      <c r="G25" s="43">
        <v>16</v>
      </c>
      <c r="H25" s="13">
        <v>17</v>
      </c>
      <c r="I25" s="13">
        <v>18</v>
      </c>
      <c r="J25" s="13"/>
      <c r="K25" s="13">
        <v>9</v>
      </c>
      <c r="L25" s="13">
        <v>10</v>
      </c>
      <c r="M25" s="13">
        <v>11</v>
      </c>
      <c r="N25" s="13">
        <v>12</v>
      </c>
      <c r="O25" s="13">
        <v>13</v>
      </c>
      <c r="P25" s="52">
        <v>14</v>
      </c>
      <c r="Q25" s="13">
        <v>15</v>
      </c>
      <c r="S25" s="9"/>
      <c r="V25" s="12"/>
      <c r="W25" s="2"/>
      <c r="X25" s="2"/>
    </row>
    <row r="26" spans="2:42" ht="21" customHeight="1" thickBot="1" x14ac:dyDescent="0.35">
      <c r="C26" s="13">
        <v>19</v>
      </c>
      <c r="D26" s="13">
        <v>20</v>
      </c>
      <c r="E26" s="13">
        <v>21</v>
      </c>
      <c r="F26" s="13">
        <v>22</v>
      </c>
      <c r="G26" s="13">
        <v>23</v>
      </c>
      <c r="H26" s="51">
        <v>24</v>
      </c>
      <c r="I26" s="13">
        <v>25</v>
      </c>
      <c r="J26" s="13"/>
      <c r="K26" s="13">
        <v>16</v>
      </c>
      <c r="L26" s="13">
        <v>17</v>
      </c>
      <c r="M26" s="13">
        <v>18</v>
      </c>
      <c r="N26" s="44">
        <v>19</v>
      </c>
      <c r="O26" s="13">
        <v>20</v>
      </c>
      <c r="P26" s="13">
        <v>21</v>
      </c>
      <c r="Q26" s="13">
        <v>22</v>
      </c>
      <c r="S26" s="9"/>
      <c r="V26" s="12"/>
    </row>
    <row r="27" spans="2:42" ht="21" customHeight="1" thickBot="1" x14ac:dyDescent="0.4">
      <c r="C27" s="13">
        <v>26</v>
      </c>
      <c r="D27" s="44">
        <v>27</v>
      </c>
      <c r="E27" s="13">
        <v>28</v>
      </c>
      <c r="F27" s="13">
        <v>29</v>
      </c>
      <c r="G27" s="13">
        <v>30</v>
      </c>
      <c r="H27" s="43">
        <v>31</v>
      </c>
      <c r="I27" s="13"/>
      <c r="J27" s="13"/>
      <c r="K27" s="13">
        <v>23</v>
      </c>
      <c r="L27" s="13">
        <v>24</v>
      </c>
      <c r="M27" s="13">
        <v>25</v>
      </c>
      <c r="N27" s="13">
        <v>26</v>
      </c>
      <c r="O27" s="13">
        <v>27</v>
      </c>
      <c r="P27" s="13">
        <v>28</v>
      </c>
      <c r="Q27" s="13">
        <v>29</v>
      </c>
      <c r="S27" s="9"/>
      <c r="U27" s="19"/>
      <c r="V27" s="66" t="s">
        <v>37</v>
      </c>
      <c r="AB27" s="64"/>
      <c r="AC27" s="65"/>
      <c r="AD27" s="65"/>
      <c r="AE27" s="65"/>
    </row>
    <row r="28" spans="2:42" ht="21" customHeight="1" thickBot="1" x14ac:dyDescent="0.3">
      <c r="C28" s="13"/>
      <c r="D28" s="13"/>
      <c r="E28" s="13" t="str">
        <f>IF(DAY(MaySun1)=1,IF(AND(YEAR(MaySun1+31)=CalendarYear,MONTH(MaySun1+31)=5),MaySun1+31,""),IF(AND(YEAR(MaySun1+38)=CalendarYear,MONTH(MaySun1+38)=5),MaySun1+38,""))</f>
        <v/>
      </c>
      <c r="F28" s="13" t="str">
        <f>IF(DAY(MaySun1)=1,IF(AND(YEAR(MaySun1+32)=CalendarYear,MONTH(MaySun1+32)=5),MaySun1+32,""),IF(AND(YEAR(MaySun1+39)=CalendarYear,MONTH(MaySun1+39)=5),MaySun1+39,""))</f>
        <v/>
      </c>
      <c r="G28" s="13" t="str">
        <f>IF(DAY(MaySun1)=1,IF(AND(YEAR(MaySun1+33)=CalendarYear,MONTH(MaySun1+33)=5),MaySun1+33,""),IF(AND(YEAR(MaySun1+40)=CalendarYear,MONTH(MaySun1+40)=5),MaySun1+40,""))</f>
        <v/>
      </c>
      <c r="H28" s="13" t="str">
        <f>IF(DAY(MaySun1)=1,IF(AND(YEAR(MaySun1+34)=CalendarYear,MONTH(MaySun1+34)=5),MaySun1+34,""),IF(AND(YEAR(MaySun1+41)=CalendarYear,MONTH(MaySun1+41)=5),MaySun1+41,""))</f>
        <v/>
      </c>
      <c r="I28" s="13" t="str">
        <f>IF(DAY(MaySun1)=1,IF(AND(YEAR(MaySun1+35)=CalendarYear,MONTH(MaySun1+35)=5),MaySun1+35,""),IF(AND(YEAR(MaySun1+42)=CalendarYear,MONTH(MaySun1+42)=5),MaySun1+42,""))</f>
        <v/>
      </c>
      <c r="J28" s="13"/>
      <c r="K28" s="13">
        <v>30</v>
      </c>
      <c r="L28" s="13" t="str">
        <f>IF(DAY(JunSun1)=1,IF(AND(YEAR(JunSun1+30)=CalendarYear,MONTH(JunSun1+30)=6),JunSun1+30,""),IF(AND(YEAR(JunSun1+37)=CalendarYear,MONTH(JunSun1+37)=6),JunSun1+37,""))</f>
        <v/>
      </c>
      <c r="M28" s="13" t="str">
        <f>IF(DAY(JunSun1)=1,IF(AND(YEAR(JunSun1+31)=CalendarYear,MONTH(JunSun1+31)=6),JunSun1+31,""),IF(AND(YEAR(JunSun1+38)=CalendarYear,MONTH(JunSun1+38)=6),JunSun1+38,""))</f>
        <v/>
      </c>
      <c r="N28" s="13"/>
      <c r="O28" s="13" t="str">
        <f>IF(DAY(JunSun1)=1,IF(AND(YEAR(JunSun1+33)=CalendarYear,MONTH(JunSun1+33)=6),JunSun1+33,""),IF(AND(YEAR(JunSun1+40)=CalendarYear,MONTH(JunSun1+40)=6),JunSun1+40,""))</f>
        <v/>
      </c>
      <c r="P28" s="13"/>
      <c r="Q28" s="13" t="str">
        <f>IF(DAY(JunSun1)=1,IF(AND(YEAR(JunSun1+35)=CalendarYear,MONTH(JunSun1+35)=6),JunSun1+35,""),IF(AND(YEAR(JunSun1+42)=CalendarYear,MONTH(JunSun1+42)=6),JunSun1+42,""))</f>
        <v/>
      </c>
      <c r="S28" s="9"/>
      <c r="U28" s="23"/>
      <c r="V28" s="66"/>
    </row>
    <row r="29" spans="2:42" ht="21" customHeight="1" thickBot="1" x14ac:dyDescent="0.3">
      <c r="C29" s="14"/>
      <c r="D29" s="14"/>
      <c r="E29" s="14"/>
      <c r="F29" s="14"/>
      <c r="G29" s="14"/>
      <c r="H29" s="14"/>
      <c r="I29" s="14"/>
      <c r="J29" s="13"/>
      <c r="K29" s="14"/>
      <c r="L29" s="14"/>
      <c r="M29" s="14"/>
      <c r="N29" s="14"/>
      <c r="O29" s="14"/>
      <c r="P29" s="14"/>
      <c r="Q29" s="14"/>
      <c r="S29" s="9"/>
      <c r="U29" s="22"/>
      <c r="V29" s="66" t="s">
        <v>21</v>
      </c>
    </row>
    <row r="30" spans="2:42" ht="21" customHeight="1" thickBot="1" x14ac:dyDescent="0.35">
      <c r="B30" s="4"/>
      <c r="C30" s="18" t="s">
        <v>11</v>
      </c>
      <c r="D30" s="18"/>
      <c r="E30" s="18"/>
      <c r="F30" s="12"/>
      <c r="G30" s="12"/>
      <c r="H30" s="12"/>
      <c r="I30" s="12"/>
      <c r="J30" s="31"/>
      <c r="K30" s="18" t="s">
        <v>12</v>
      </c>
      <c r="L30" s="12"/>
      <c r="M30" s="14"/>
      <c r="N30" s="14"/>
      <c r="O30" s="14"/>
      <c r="P30" s="14"/>
      <c r="Q30" s="14"/>
      <c r="S30" s="9"/>
      <c r="U30" s="21"/>
      <c r="V30" s="66"/>
    </row>
    <row r="31" spans="2:42" ht="21" customHeight="1" thickBot="1" x14ac:dyDescent="0.3">
      <c r="C31" s="42" t="s">
        <v>0</v>
      </c>
      <c r="D31" s="42" t="s">
        <v>1</v>
      </c>
      <c r="E31" s="42" t="s">
        <v>2</v>
      </c>
      <c r="F31" s="42" t="s">
        <v>3</v>
      </c>
      <c r="G31" s="42" t="s">
        <v>2</v>
      </c>
      <c r="H31" s="42" t="s">
        <v>4</v>
      </c>
      <c r="I31" s="42" t="s">
        <v>0</v>
      </c>
      <c r="J31" s="13"/>
      <c r="K31" s="42" t="s">
        <v>0</v>
      </c>
      <c r="L31" s="42" t="s">
        <v>1</v>
      </c>
      <c r="M31" s="42" t="s">
        <v>2</v>
      </c>
      <c r="N31" s="42" t="s">
        <v>3</v>
      </c>
      <c r="O31" s="42" t="s">
        <v>2</v>
      </c>
      <c r="P31" s="42" t="s">
        <v>4</v>
      </c>
      <c r="Q31" s="42" t="s">
        <v>0</v>
      </c>
      <c r="S31" s="9"/>
      <c r="U31" s="20"/>
      <c r="V31" s="66" t="s">
        <v>18</v>
      </c>
    </row>
    <row r="32" spans="2:42" ht="21" customHeight="1" thickBot="1" x14ac:dyDescent="0.3">
      <c r="C32" s="13"/>
      <c r="D32" s="43">
        <v>1</v>
      </c>
      <c r="E32" s="13">
        <v>2</v>
      </c>
      <c r="F32" s="13">
        <v>3</v>
      </c>
      <c r="G32" s="44">
        <v>4</v>
      </c>
      <c r="H32" s="45">
        <v>5</v>
      </c>
      <c r="I32" s="13">
        <v>6</v>
      </c>
      <c r="J32" s="14"/>
      <c r="K32" s="13"/>
      <c r="L32" s="13"/>
      <c r="M32" s="13"/>
      <c r="N32" s="13"/>
      <c r="O32" s="43">
        <v>1</v>
      </c>
      <c r="P32" s="13">
        <v>2</v>
      </c>
      <c r="Q32" s="13">
        <v>3</v>
      </c>
      <c r="S32" s="9"/>
      <c r="U32" s="4"/>
      <c r="V32" s="66"/>
    </row>
    <row r="33" spans="2:22" ht="21" customHeight="1" thickBot="1" x14ac:dyDescent="0.3">
      <c r="C33" s="13">
        <v>7</v>
      </c>
      <c r="D33" s="13">
        <v>8</v>
      </c>
      <c r="E33" s="13">
        <v>9</v>
      </c>
      <c r="F33" s="13">
        <v>10</v>
      </c>
      <c r="G33" s="29">
        <v>11</v>
      </c>
      <c r="H33" s="13">
        <v>12</v>
      </c>
      <c r="I33" s="13">
        <v>13</v>
      </c>
      <c r="J33" s="14"/>
      <c r="K33" s="13">
        <v>4</v>
      </c>
      <c r="L33" s="13">
        <v>5</v>
      </c>
      <c r="M33" s="13">
        <v>6</v>
      </c>
      <c r="N33" s="13">
        <v>7</v>
      </c>
      <c r="O33" s="13">
        <v>8</v>
      </c>
      <c r="P33" s="13">
        <v>9</v>
      </c>
      <c r="Q33" s="13">
        <v>10</v>
      </c>
      <c r="S33" s="9"/>
      <c r="U33" s="38"/>
      <c r="V33" s="66" t="s">
        <v>22</v>
      </c>
    </row>
    <row r="34" spans="2:22" ht="21" customHeight="1" thickBot="1" x14ac:dyDescent="0.3">
      <c r="C34" s="13">
        <v>14</v>
      </c>
      <c r="D34" s="13">
        <v>15</v>
      </c>
      <c r="E34" s="43">
        <v>16</v>
      </c>
      <c r="F34" s="13">
        <v>17</v>
      </c>
      <c r="G34" s="29">
        <v>18</v>
      </c>
      <c r="H34" s="13">
        <v>19</v>
      </c>
      <c r="I34" s="13">
        <v>20</v>
      </c>
      <c r="J34" s="14"/>
      <c r="K34" s="13">
        <v>11</v>
      </c>
      <c r="L34" s="13">
        <v>12</v>
      </c>
      <c r="M34" s="13">
        <v>13</v>
      </c>
      <c r="N34" s="13">
        <v>14</v>
      </c>
      <c r="O34" s="13">
        <v>15</v>
      </c>
      <c r="P34" s="43">
        <v>16</v>
      </c>
      <c r="Q34" s="13">
        <v>17</v>
      </c>
      <c r="S34" s="9"/>
      <c r="V34" s="67"/>
    </row>
    <row r="35" spans="2:22" ht="21" customHeight="1" thickBot="1" x14ac:dyDescent="0.3">
      <c r="C35" s="13">
        <v>21</v>
      </c>
      <c r="D35" s="13">
        <v>22</v>
      </c>
      <c r="E35" s="13">
        <v>23</v>
      </c>
      <c r="F35" s="13">
        <v>24</v>
      </c>
      <c r="G35" s="13">
        <v>25</v>
      </c>
      <c r="H35" s="13">
        <v>26</v>
      </c>
      <c r="I35" s="13">
        <v>27</v>
      </c>
      <c r="J35" s="14"/>
      <c r="K35" s="13">
        <v>18</v>
      </c>
      <c r="L35" s="13">
        <v>19</v>
      </c>
      <c r="M35" s="13">
        <v>20</v>
      </c>
      <c r="N35" s="13">
        <v>21</v>
      </c>
      <c r="O35" s="13">
        <v>22</v>
      </c>
      <c r="P35" s="13">
        <v>23</v>
      </c>
      <c r="Q35" s="13">
        <v>24</v>
      </c>
      <c r="S35" s="9"/>
      <c r="U35" s="53"/>
      <c r="V35" s="66" t="s">
        <v>38</v>
      </c>
    </row>
    <row r="36" spans="2:22" ht="21" customHeight="1" thickBot="1" x14ac:dyDescent="0.3">
      <c r="C36" s="13">
        <v>28</v>
      </c>
      <c r="D36" s="13">
        <v>29</v>
      </c>
      <c r="E36" s="13">
        <v>30</v>
      </c>
      <c r="F36" s="13">
        <v>31</v>
      </c>
      <c r="G36" s="13"/>
      <c r="H36" s="13"/>
      <c r="I36" s="13"/>
      <c r="J36" s="14"/>
      <c r="K36" s="13">
        <v>25</v>
      </c>
      <c r="L36" s="13">
        <v>26</v>
      </c>
      <c r="M36" s="13">
        <v>27</v>
      </c>
      <c r="N36" s="13">
        <v>28</v>
      </c>
      <c r="O36" s="13">
        <v>29</v>
      </c>
      <c r="P36" s="43">
        <v>30</v>
      </c>
      <c r="Q36" s="13">
        <v>31</v>
      </c>
      <c r="S36" s="9"/>
      <c r="V36" s="68"/>
    </row>
    <row r="37" spans="2:22" ht="21" customHeight="1" thickBot="1" x14ac:dyDescent="0.3">
      <c r="C37" s="13"/>
      <c r="D37" s="13"/>
      <c r="E37" s="13" t="str">
        <f>IF(DAY(JulSun1)=1,IF(AND(YEAR(JulSun1+31)=CalendarYear,MONTH(JulSun1+31)=7),JulSun1+31,""),IF(AND(YEAR(JulSun1+38)=CalendarYear,MONTH(JulSun1+38)=7),JulSun1+38,""))</f>
        <v/>
      </c>
      <c r="F37" s="13" t="str">
        <f>IF(DAY(JulSun1)=1,IF(AND(YEAR(JulSun1+32)=CalendarYear,MONTH(JulSun1+32)=7),JulSun1+32,""),IF(AND(YEAR(JulSun1+39)=CalendarYear,MONTH(JulSun1+39)=7),JulSun1+39,""))</f>
        <v/>
      </c>
      <c r="G37" s="13" t="str">
        <f>IF(DAY(JulSun1)=1,IF(AND(YEAR(JulSun1+33)=CalendarYear,MONTH(JulSun1+33)=7),JulSun1+33,""),IF(AND(YEAR(JulSun1+40)=CalendarYear,MONTH(JulSun1+40)=7),JulSun1+40,""))</f>
        <v/>
      </c>
      <c r="H37" s="13" t="str">
        <f>IF(DAY(JulSun1)=1,IF(AND(YEAR(JulSun1+34)=CalendarYear,MONTH(JulSun1+34)=7),JulSun1+34,""),IF(AND(YEAR(JulSun1+41)=CalendarYear,MONTH(JulSun1+41)=7),JulSun1+41,""))</f>
        <v/>
      </c>
      <c r="I37" s="13" t="str">
        <f>IF(DAY(JulSun1)=1,IF(AND(YEAR(JulSun1+35)=CalendarYear,MONTH(JulSun1+35)=7),JulSun1+35,""),IF(AND(YEAR(JulSun1+42)=CalendarYear,MONTH(JulSun1+42)=7),JulSun1+42,""))</f>
        <v/>
      </c>
      <c r="J37" s="14"/>
      <c r="K37" s="13" t="str">
        <f>IF(DAY(AugSun1)=1,IF(AND(YEAR(AugSun1+29)=CalendarYear,MONTH(AugSun1+29)=8),AugSun1+29,""),IF(AND(YEAR(AugSun1+36)=CalendarYear,MONTH(AugSun1+36)=8),AugSun1+36,""))</f>
        <v/>
      </c>
      <c r="L37" s="13" t="str">
        <f>IF(DAY(AugSun1)=1,IF(AND(YEAR(AugSun1+30)=CalendarYear,MONTH(AugSun1+30)=8),AugSun1+30,""),IF(AND(YEAR(AugSun1+37)=CalendarYear,MONTH(AugSun1+37)=8),AugSun1+37,""))</f>
        <v/>
      </c>
      <c r="M37" s="13" t="str">
        <f>IF(DAY(AugSun1)=1,IF(AND(YEAR(AugSun1+31)=CalendarYear,MONTH(AugSun1+31)=8),AugSun1+31,""),IF(AND(YEAR(AugSun1+38)=CalendarYear,MONTH(AugSun1+38)=8),AugSun1+38,""))</f>
        <v/>
      </c>
      <c r="N37" s="13" t="str">
        <f>IF(DAY(AugSun1)=1,IF(AND(YEAR(AugSun1+32)=CalendarYear,MONTH(AugSun1+32)=8),AugSun1+32,""),IF(AND(YEAR(AugSun1+39)=CalendarYear,MONTH(AugSun1+39)=8),AugSun1+39,""))</f>
        <v/>
      </c>
      <c r="O37" s="13" t="str">
        <f>IF(DAY(AugSun1)=1,IF(AND(YEAR(AugSun1+33)=CalendarYear,MONTH(AugSun1+33)=8),AugSun1+33,""),IF(AND(YEAR(AugSun1+40)=CalendarYear,MONTH(AugSun1+40)=8),AugSun1+40,""))</f>
        <v/>
      </c>
      <c r="P37" s="13" t="str">
        <f>IF(DAY(AugSun1)=1,IF(AND(YEAR(AugSun1+34)=CalendarYear,MONTH(AugSun1+34)=8),AugSun1+34,""),IF(AND(YEAR(AugSun1+41)=CalendarYear,MONTH(AugSun1+41)=8),AugSun1+41,""))</f>
        <v/>
      </c>
      <c r="Q37" s="13" t="str">
        <f>IF(DAY(AugSun1)=1,IF(AND(YEAR(AugSun1+35)=CalendarYear,MONTH(AugSun1+35)=8),AugSun1+35,""),IF(AND(YEAR(AugSun1+42)=CalendarYear,MONTH(AugSun1+42)=8),AugSun1+42,""))</f>
        <v/>
      </c>
      <c r="S37" s="9"/>
      <c r="U37" s="58"/>
      <c r="V37" s="66" t="s">
        <v>39</v>
      </c>
    </row>
    <row r="38" spans="2:22" ht="21" customHeight="1" thickBot="1" x14ac:dyDescent="0.3">
      <c r="C38" s="13"/>
      <c r="D38" s="13"/>
      <c r="E38" s="13"/>
      <c r="F38" s="13"/>
      <c r="G38" s="13"/>
      <c r="H38" s="13"/>
      <c r="I38" s="13"/>
      <c r="J38" s="14"/>
      <c r="K38" s="13"/>
      <c r="L38" s="13"/>
      <c r="M38" s="13"/>
      <c r="N38" s="13"/>
      <c r="O38" s="13"/>
      <c r="P38" s="13"/>
      <c r="Q38" s="13"/>
      <c r="S38" s="9"/>
      <c r="V38" s="69"/>
    </row>
    <row r="39" spans="2:22" ht="21" customHeight="1" thickBot="1" x14ac:dyDescent="0.35">
      <c r="B39" s="18"/>
      <c r="C39" s="18" t="s">
        <v>13</v>
      </c>
      <c r="D39" s="12"/>
      <c r="E39" s="12"/>
      <c r="F39" s="12"/>
      <c r="G39" s="12"/>
      <c r="H39" s="12"/>
      <c r="I39" s="12"/>
      <c r="J39" s="12"/>
      <c r="K39" s="18" t="s">
        <v>14</v>
      </c>
      <c r="L39" s="12"/>
      <c r="M39" s="12"/>
      <c r="N39" s="12"/>
      <c r="O39" s="14"/>
      <c r="P39" s="14"/>
      <c r="Q39" s="14"/>
      <c r="S39" s="9"/>
      <c r="U39" s="60"/>
      <c r="V39" s="66" t="s">
        <v>40</v>
      </c>
    </row>
    <row r="40" spans="2:22" ht="21" customHeight="1" thickBot="1" x14ac:dyDescent="0.35">
      <c r="C40" s="42" t="s">
        <v>0</v>
      </c>
      <c r="D40" s="42" t="s">
        <v>1</v>
      </c>
      <c r="E40" s="42" t="s">
        <v>2</v>
      </c>
      <c r="F40" s="42" t="s">
        <v>3</v>
      </c>
      <c r="G40" s="42" t="s">
        <v>2</v>
      </c>
      <c r="H40" s="42" t="s">
        <v>4</v>
      </c>
      <c r="I40" s="42" t="s">
        <v>0</v>
      </c>
      <c r="J40" s="14"/>
      <c r="K40" s="42" t="s">
        <v>0</v>
      </c>
      <c r="L40" s="42" t="s">
        <v>1</v>
      </c>
      <c r="M40" s="42" t="s">
        <v>2</v>
      </c>
      <c r="N40" s="42" t="s">
        <v>3</v>
      </c>
      <c r="O40" s="42" t="s">
        <v>2</v>
      </c>
      <c r="P40" s="42" t="s">
        <v>4</v>
      </c>
      <c r="Q40" s="42" t="s">
        <v>0</v>
      </c>
      <c r="S40" s="9"/>
      <c r="V40" s="11"/>
    </row>
    <row r="41" spans="2:22" ht="21" customHeight="1" thickBot="1" x14ac:dyDescent="0.35">
      <c r="C41" s="13">
        <v>1</v>
      </c>
      <c r="D41" s="44">
        <v>2</v>
      </c>
      <c r="E41" s="13">
        <v>3</v>
      </c>
      <c r="F41" s="13">
        <v>4</v>
      </c>
      <c r="G41" s="13">
        <v>5</v>
      </c>
      <c r="H41" s="13">
        <v>6</v>
      </c>
      <c r="I41" s="13">
        <v>7</v>
      </c>
      <c r="J41" s="14"/>
      <c r="K41" s="13"/>
      <c r="L41" s="13"/>
      <c r="M41" s="13">
        <v>1</v>
      </c>
      <c r="N41" s="13">
        <v>2</v>
      </c>
      <c r="O41" s="13">
        <v>3</v>
      </c>
      <c r="P41" s="13">
        <v>4</v>
      </c>
      <c r="Q41" s="13">
        <v>5</v>
      </c>
      <c r="S41" s="9"/>
      <c r="V41" s="11"/>
    </row>
    <row r="42" spans="2:22" ht="21" customHeight="1" thickBot="1" x14ac:dyDescent="0.35">
      <c r="C42" s="13">
        <v>8</v>
      </c>
      <c r="D42" s="13">
        <v>9</v>
      </c>
      <c r="E42" s="13">
        <v>10</v>
      </c>
      <c r="F42" s="13">
        <v>11</v>
      </c>
      <c r="G42" s="13">
        <v>12</v>
      </c>
      <c r="H42" s="13">
        <v>13</v>
      </c>
      <c r="I42" s="13">
        <v>14</v>
      </c>
      <c r="J42" s="14"/>
      <c r="K42" s="13">
        <v>6</v>
      </c>
      <c r="L42" s="29">
        <v>7</v>
      </c>
      <c r="M42" s="13">
        <v>8</v>
      </c>
      <c r="N42" s="13">
        <v>9</v>
      </c>
      <c r="O42" s="13">
        <v>10</v>
      </c>
      <c r="P42" s="13">
        <v>11</v>
      </c>
      <c r="Q42" s="13">
        <v>12</v>
      </c>
      <c r="S42" s="9"/>
      <c r="V42" s="25"/>
    </row>
    <row r="43" spans="2:22" ht="21" customHeight="1" thickBot="1" x14ac:dyDescent="0.35">
      <c r="C43" s="13">
        <v>15</v>
      </c>
      <c r="D43" s="43">
        <v>16</v>
      </c>
      <c r="E43" s="13">
        <v>17</v>
      </c>
      <c r="F43" s="13">
        <v>18</v>
      </c>
      <c r="G43" s="13">
        <v>19</v>
      </c>
      <c r="H43" s="13">
        <v>20</v>
      </c>
      <c r="I43" s="13">
        <v>21</v>
      </c>
      <c r="J43" s="14"/>
      <c r="K43" s="13">
        <v>13</v>
      </c>
      <c r="L43" s="46">
        <v>14</v>
      </c>
      <c r="M43" s="13">
        <v>15</v>
      </c>
      <c r="N43" s="43">
        <v>16</v>
      </c>
      <c r="O43" s="13">
        <v>17</v>
      </c>
      <c r="P43" s="13">
        <v>18</v>
      </c>
      <c r="Q43" s="13">
        <v>19</v>
      </c>
      <c r="S43" s="9"/>
      <c r="U43" s="4"/>
      <c r="V43" s="15"/>
    </row>
    <row r="44" spans="2:22" ht="21" customHeight="1" thickBot="1" x14ac:dyDescent="0.35">
      <c r="C44" s="13">
        <v>22</v>
      </c>
      <c r="D44" s="13">
        <v>23</v>
      </c>
      <c r="E44" s="13">
        <v>24</v>
      </c>
      <c r="F44" s="13">
        <v>25</v>
      </c>
      <c r="G44" s="13">
        <v>26</v>
      </c>
      <c r="H44" s="13">
        <v>27</v>
      </c>
      <c r="I44" s="13">
        <v>28</v>
      </c>
      <c r="J44" s="14"/>
      <c r="K44" s="13">
        <v>20</v>
      </c>
      <c r="L44" s="13">
        <v>21</v>
      </c>
      <c r="M44" s="13">
        <v>22</v>
      </c>
      <c r="N44" s="13">
        <v>23</v>
      </c>
      <c r="O44" s="13">
        <v>24</v>
      </c>
      <c r="P44" s="13">
        <v>25</v>
      </c>
      <c r="Q44" s="13">
        <v>26</v>
      </c>
      <c r="S44" s="9"/>
      <c r="U44" s="4"/>
      <c r="V44" s="15"/>
    </row>
    <row r="45" spans="2:22" ht="21" customHeight="1" thickBot="1" x14ac:dyDescent="0.35">
      <c r="C45" s="13">
        <v>29</v>
      </c>
      <c r="D45" s="43">
        <v>30</v>
      </c>
      <c r="E45" s="13"/>
      <c r="F45" s="13"/>
      <c r="G45" s="13"/>
      <c r="H45" s="13"/>
      <c r="I45" s="13"/>
      <c r="J45" s="14"/>
      <c r="K45" s="13">
        <v>27</v>
      </c>
      <c r="L45" s="13">
        <v>18</v>
      </c>
      <c r="M45" s="13">
        <v>29</v>
      </c>
      <c r="N45" s="13">
        <v>30</v>
      </c>
      <c r="O45" s="13">
        <v>31</v>
      </c>
      <c r="P45" s="13"/>
      <c r="Q45" s="13"/>
      <c r="S45" s="9"/>
      <c r="U45" s="4"/>
      <c r="V45" s="15"/>
    </row>
    <row r="46" spans="2:22" ht="21" customHeight="1" x14ac:dyDescent="0.3">
      <c r="C46" s="13"/>
      <c r="D46" s="13" t="str">
        <f>IF(DAY(SepSun1)=1,IF(AND(YEAR(SepSun1+30)=CalendarYear,MONTH(SepSun1+30)=9),SepSun1+30,""),IF(AND(YEAR(SepSun1+37)=CalendarYear,MONTH(SepSun1+37)=9),SepSun1+37,""))</f>
        <v/>
      </c>
      <c r="E46" s="13" t="str">
        <f>IF(DAY(SepSun1)=1,IF(AND(YEAR(SepSun1+31)=CalendarYear,MONTH(SepSun1+31)=9),SepSun1+31,""),IF(AND(YEAR(SepSun1+38)=CalendarYear,MONTH(SepSun1+38)=9),SepSun1+38,""))</f>
        <v/>
      </c>
      <c r="F46" s="13" t="e">
        <f ca="1">IF(DAY(SepSun1)=1,IF(X48ND(YEAR(SepSun1+32)=CalendarYear,MONTH(SepSun1+32)=9),SepSun1+32,""),IF(AND(YEAR(SepSun1+39)=CalendarYear,MONTH(SepSun1+39)=9),SepSun1+39,""))</f>
        <v>#NAME?</v>
      </c>
      <c r="G46" s="13" t="str">
        <f>IF(DAY(SepSun1)=1,IF(AND(YEAR(SepSun1+33)=CalendarYear,MONTH(SepSun1+33)=9),SepSun1+33,""),IF(AND(YEAR(SepSun1+40)=CalendarYear,MONTH(SepSun1+40)=9),SepSun1+40,""))</f>
        <v/>
      </c>
      <c r="H46" s="13" t="str">
        <f>IF(DAY(SepSun1)=1,IF(AND(YEAR(SepSun1+34)=CalendarYear,MONTH(SepSun1+34)=9),SepSun1+34,""),IF(AND(YEAR(SepSun1+41)=CalendarYear,MONTH(SepSun1+41)=9),SepSun1+41,""))</f>
        <v/>
      </c>
      <c r="I46" s="13" t="e">
        <f>IF(DAY(SepSun1)=1,IF(AND(YEAR(G38epSun1+35)=CalendarYear,MONTH(SepSun1+35)=9),SepSun1+35,""),IF(AND(YEAR(SepSun1+42)=CalendarYear,MONTH(SepSun1+42)=9),SepSun1+42,""))</f>
        <v>#NAME?</v>
      </c>
      <c r="J46" s="14"/>
      <c r="K46" s="13"/>
      <c r="L46" s="13"/>
      <c r="M46" s="13" t="str">
        <f>IF(DAY(OctSun1)=1,IF(AND(YEAR(OctSun1+31)=CalendarYear,MONTH(OctSun1+31)=10),OctSun1+31,""),IF(AND(YEAR(OctSun1+38)=CalendarYear,MONTH(OctSun1+38)=10),OctSun1+38,""))</f>
        <v/>
      </c>
      <c r="N46" s="13" t="str">
        <f>IF(DAY(OctSun1)=1,IF(AND(YEAR(OctSun1+32)=CalendarYear,MONTH(OctSun1+32)=10),OctSun1+32,""),IF(AND(YEAR(OctSun1+39)=CalendarYear,MONTH(OctSun1+39)=10),OctSun1+39,""))</f>
        <v/>
      </c>
      <c r="O46" s="13" t="str">
        <f>IF(DAY(OctSun1)=1,IF(AND(YEAR(OctSun1+33)=CalendarYear,MONTH(OctSun1+33)=10),OctSun1+33,""),IF(AND(YEAR(OctSun1+40)=CalendarYear,MONTH(OctSun1+40)=10),OctSun1+40,""))</f>
        <v/>
      </c>
      <c r="P46" s="13" t="str">
        <f>IF(DAY(OctSun1)=1,IF(AND(YEAR(OctSun1+34)=CalendarYear,MONTH(OctSun1+34)=10),OctSun1+34,""),IF(AND(YEAR(OctSun1+41)=CalendarYear,MONTH(OctSun1+41)=10),OctSun1+41,""))</f>
        <v/>
      </c>
      <c r="Q46" s="13" t="str">
        <f>IF(DAY(OctSun1)=1,IF(AND(YEAR(OctSun1+35)=CalendarYear,MONTH(OctSun1+35)=10),OctSun1+35,""),IF(AND(YEAR(OctSun1+42)=CalendarYear,MONTH(OctSun1+42)=10),OctSun1+42,""))</f>
        <v/>
      </c>
      <c r="S46" s="9"/>
      <c r="U46" s="4"/>
      <c r="V46" s="15"/>
    </row>
    <row r="47" spans="2:22" ht="21" customHeight="1" x14ac:dyDescent="0.3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S47" s="9"/>
      <c r="U47" s="21"/>
      <c r="V47" s="15"/>
    </row>
    <row r="48" spans="2:22" ht="21" customHeight="1" x14ac:dyDescent="0.3">
      <c r="B48" s="12"/>
      <c r="C48" s="18" t="s">
        <v>15</v>
      </c>
      <c r="D48" s="12"/>
      <c r="E48" s="12"/>
      <c r="F48" s="12"/>
      <c r="G48" s="12"/>
      <c r="H48" s="12"/>
      <c r="I48" s="12"/>
      <c r="J48" s="12"/>
      <c r="K48" s="18" t="s">
        <v>16</v>
      </c>
      <c r="L48" s="12"/>
      <c r="M48" s="12"/>
      <c r="N48" s="12"/>
      <c r="O48" s="12"/>
      <c r="P48" s="14"/>
      <c r="Q48" s="14"/>
      <c r="S48" s="9"/>
      <c r="U48" s="40"/>
      <c r="V48" s="15"/>
    </row>
    <row r="49" spans="3:22" ht="21" customHeight="1" thickBot="1" x14ac:dyDescent="0.35">
      <c r="C49" s="42" t="s">
        <v>0</v>
      </c>
      <c r="D49" s="42" t="s">
        <v>1</v>
      </c>
      <c r="E49" s="42" t="s">
        <v>2</v>
      </c>
      <c r="F49" s="42" t="s">
        <v>3</v>
      </c>
      <c r="G49" s="42" t="s">
        <v>2</v>
      </c>
      <c r="H49" s="42" t="s">
        <v>4</v>
      </c>
      <c r="I49" s="42" t="s">
        <v>0</v>
      </c>
      <c r="J49" s="14"/>
      <c r="K49" s="42" t="s">
        <v>0</v>
      </c>
      <c r="L49" s="42" t="s">
        <v>1</v>
      </c>
      <c r="M49" s="42" t="s">
        <v>2</v>
      </c>
      <c r="N49" s="42" t="s">
        <v>3</v>
      </c>
      <c r="O49" s="42" t="s">
        <v>2</v>
      </c>
      <c r="P49" s="42" t="s">
        <v>4</v>
      </c>
      <c r="Q49" s="42" t="s">
        <v>0</v>
      </c>
      <c r="S49" s="9"/>
      <c r="U49" s="4"/>
      <c r="V49" s="15"/>
    </row>
    <row r="50" spans="3:22" ht="21" customHeight="1" thickBot="1" x14ac:dyDescent="0.35">
      <c r="C50" s="13"/>
      <c r="D50" s="13"/>
      <c r="E50" s="13"/>
      <c r="F50" s="13"/>
      <c r="G50" s="13"/>
      <c r="H50" s="43">
        <v>1</v>
      </c>
      <c r="I50" s="13">
        <v>2</v>
      </c>
      <c r="J50" s="14"/>
      <c r="K50" s="13">
        <v>1</v>
      </c>
      <c r="L50" s="13">
        <v>2</v>
      </c>
      <c r="M50" s="13">
        <v>3</v>
      </c>
      <c r="N50" s="13">
        <v>4</v>
      </c>
      <c r="O50" s="13">
        <v>5</v>
      </c>
      <c r="P50" s="13">
        <v>6</v>
      </c>
      <c r="Q50" s="13">
        <v>7</v>
      </c>
      <c r="S50" s="9"/>
      <c r="U50" s="41"/>
      <c r="V50" s="12"/>
    </row>
    <row r="51" spans="3:22" ht="21" customHeight="1" thickBot="1" x14ac:dyDescent="0.35">
      <c r="C51" s="13">
        <v>3</v>
      </c>
      <c r="D51" s="13">
        <v>4</v>
      </c>
      <c r="E51" s="49">
        <v>5</v>
      </c>
      <c r="F51" s="13">
        <v>6</v>
      </c>
      <c r="G51" s="13">
        <v>7</v>
      </c>
      <c r="H51" s="29">
        <v>8</v>
      </c>
      <c r="I51" s="13">
        <v>9</v>
      </c>
      <c r="J51" s="14"/>
      <c r="K51" s="13">
        <v>8</v>
      </c>
      <c r="L51" s="13">
        <v>9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S51" s="9"/>
      <c r="V51" s="15"/>
    </row>
    <row r="52" spans="3:22" ht="21" customHeight="1" thickBot="1" x14ac:dyDescent="0.35">
      <c r="C52" s="13">
        <v>10</v>
      </c>
      <c r="D52" s="46">
        <v>11</v>
      </c>
      <c r="E52" s="47">
        <v>12</v>
      </c>
      <c r="F52" s="13">
        <v>13</v>
      </c>
      <c r="G52" s="13">
        <v>14</v>
      </c>
      <c r="H52" s="43">
        <v>15</v>
      </c>
      <c r="I52" s="13">
        <v>16</v>
      </c>
      <c r="J52" s="14"/>
      <c r="K52" s="13">
        <v>15</v>
      </c>
      <c r="L52" s="43">
        <v>16</v>
      </c>
      <c r="M52" s="13">
        <v>17</v>
      </c>
      <c r="N52" s="13">
        <v>18</v>
      </c>
      <c r="O52" s="13">
        <v>19</v>
      </c>
      <c r="P52" s="56">
        <v>20</v>
      </c>
      <c r="Q52" s="13">
        <v>21</v>
      </c>
      <c r="S52" s="9"/>
      <c r="V52" s="16"/>
    </row>
    <row r="53" spans="3:22" ht="21" customHeight="1" thickBot="1" x14ac:dyDescent="0.35">
      <c r="C53" s="13">
        <v>17</v>
      </c>
      <c r="D53" s="13">
        <v>18</v>
      </c>
      <c r="E53" s="13">
        <v>19</v>
      </c>
      <c r="F53" s="29">
        <v>20</v>
      </c>
      <c r="G53" s="29">
        <v>21</v>
      </c>
      <c r="H53" s="13">
        <v>22</v>
      </c>
      <c r="I53" s="13">
        <v>23</v>
      </c>
      <c r="J53" s="14"/>
      <c r="K53" s="13">
        <v>22</v>
      </c>
      <c r="L53" s="45">
        <v>23</v>
      </c>
      <c r="M53" s="54">
        <v>24</v>
      </c>
      <c r="N53" s="44">
        <v>25</v>
      </c>
      <c r="O53" s="45">
        <v>26</v>
      </c>
      <c r="P53" s="51">
        <v>27</v>
      </c>
      <c r="Q53" s="13">
        <v>28</v>
      </c>
      <c r="S53" s="9"/>
      <c r="V53" s="37"/>
    </row>
    <row r="54" spans="3:22" ht="21" customHeight="1" thickBot="1" x14ac:dyDescent="0.35">
      <c r="C54" s="13">
        <v>24</v>
      </c>
      <c r="D54" s="13">
        <v>25</v>
      </c>
      <c r="E54" s="13">
        <v>26</v>
      </c>
      <c r="F54" s="44">
        <v>27</v>
      </c>
      <c r="G54" s="44">
        <v>28</v>
      </c>
      <c r="H54" s="57">
        <v>29</v>
      </c>
      <c r="I54" s="13">
        <v>30</v>
      </c>
      <c r="J54" s="14"/>
      <c r="K54" s="13">
        <v>29</v>
      </c>
      <c r="L54" s="51">
        <v>30</v>
      </c>
      <c r="M54" s="59">
        <v>31</v>
      </c>
      <c r="N54" s="29"/>
      <c r="O54" s="29"/>
      <c r="P54" s="13"/>
      <c r="Q54" s="13"/>
      <c r="S54" s="9"/>
      <c r="U54" s="39"/>
      <c r="V54" s="12"/>
    </row>
    <row r="55" spans="3:22" ht="21" customHeight="1" x14ac:dyDescent="0.3">
      <c r="C55" s="13" t="str">
        <f>IF(DAY(NovSun1)=1,IF(AND(YEAR(NovSun1+29)=CalendarYear,MONTH(NovSun1+29)=11),NovSun1+29,""),IF(AND(YEAR(NovSun1+36)=CalendarYear,MONTH(NovSun1+36)=11),NovSun1+36,""))</f>
        <v/>
      </c>
      <c r="D55" s="13" t="str">
        <f>IF(DAY(NovSun1)=1,IF(AND(YEAR(NovSun1+30)=CalendarYear,MONTH(NovSun1+30)=11),NovSun1+30,""),IF(AND(YEAR(NovSun1+37)=CalendarYear,MONTH(NovSun1+37)=11),NovSun1+37,""))</f>
        <v/>
      </c>
      <c r="E55" s="13" t="str">
        <f>IF(DAY(NovSun1)=1,IF(AND(YEAR(NovSun1+31)=CalendarYear,MONTH(NovSun1+31)=11),NovSun1+31,""),IF(AND(YEAR(NovSun1+38)=CalendarYear,MONTH(NovSun1+38)=11),NovSun1+38,""))</f>
        <v/>
      </c>
      <c r="F55" s="13" t="str">
        <f>IF(DAY(NovSun1)=1,IF(AND(YEAR(NovSun1+32)=CalendarYear,MONTH(NovSun1+32)=11),NovSun1+32,""),IF(AND(YEAR(NovSun1+39)=CalendarYear,MONTH(NovSun1+39)=11),NovSun1+39,""))</f>
        <v/>
      </c>
      <c r="G55" s="13" t="str">
        <f>IF(DAY(NovSun1)=1,IF(AND(YEAR(NovSun1+33)=CalendarYear,MONTH(NovSun1+33)=11),NovSun1+33,""),IF(AND(YEAR(NovSun1+40)=CalendarYear,MONTH(NovSun1+40)=11),NovSun1+40,""))</f>
        <v/>
      </c>
      <c r="H55" s="13" t="str">
        <f>IF(DAY(NovSun1)=1,IF(AND(YEAR(NovSun1+34)=CalendarYear,MONTH(NovSun1+34)=11),NovSun1+34,""),IF(AND(YEAR(NovSun1+41)=CalendarYear,MONTH(NovSun1+41)=11),NovSun1+41,""))</f>
        <v/>
      </c>
      <c r="I55" s="13" t="str">
        <f>IF(DAY(NovSun1)=1,IF(AND(YEAR(NovSun1+35)=CalendarYear,MONTH(NovSun1+35)=11),NovSun1+35,""),IF(AND(YEAR(NovSun1+42)=CalendarYear,MONTH(NovSun1+42)=11),NovSun1+42,""))</f>
        <v/>
      </c>
      <c r="J55" s="14"/>
      <c r="K55" s="13"/>
      <c r="L55" s="13"/>
      <c r="M55" s="13" t="str">
        <f>IF(DAY(DecSun1)=1,IF(AND(YEAR(DecSun1+31)=CalendarYear,MONTH(DecSun1+31)=12),DecSun1+31,""),IF(AND(YEAR(DecSun1+38)=CalendarYear,MONTH(DecSun1+38)=12),DecSun1+38,""))</f>
        <v/>
      </c>
      <c r="N55" s="13" t="str">
        <f>IF(DAY(DecSun1)=1,IF(AND(YEAR(DecSun1+32)=CalendarYear,MONTH(DecSun1+32)=12),DecSun1+32,""),IF(AND(YEAR(DecSun1+39)=CalendarYear,MONTH(DecSun1+39)=12),DecSun1+39,""))</f>
        <v/>
      </c>
      <c r="O55" s="13"/>
      <c r="P55" s="13" t="e">
        <f ca="1">IF(DAY(DecSun1)=1,IF(AND(YEAR(DecSun1+34)=P48MONTH(X5234)=12),DecSun1+34,""),IF(AND(YEAR(DecSun1+41)=CalendarYear,MONTH(DecSun1+41)=12),DecSun1+41,""))</f>
        <v>#NAME?</v>
      </c>
      <c r="Q55" s="13" t="str">
        <f>IF(DAY(DecSun1)=1,IF(AND(YEAR(DecSun1+35)=CalendarYear,MONTH(DecSun1+35)=12),DecSun1+35,""),IF(AND(YEAR(DecSun1+42)=CalendarYear,MONTH(DecSun1+42)=12),DecSun1+42,""))</f>
        <v/>
      </c>
      <c r="S55" s="9"/>
      <c r="V55" s="12"/>
    </row>
    <row r="56" spans="3:22" ht="21" customHeight="1" x14ac:dyDescent="0.3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26"/>
      <c r="N56" s="27"/>
      <c r="O56" s="14"/>
      <c r="P56" s="14"/>
      <c r="Q56" s="14"/>
      <c r="S56" s="9"/>
      <c r="U56" s="55"/>
      <c r="V56" s="24"/>
    </row>
    <row r="57" spans="3:22" ht="21" customHeight="1" x14ac:dyDescent="0.2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3:22" ht="21" customHeight="1" x14ac:dyDescent="0.3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V58" s="24"/>
    </row>
    <row r="59" spans="3:22" ht="21" customHeight="1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3:22" ht="21" customHeight="1" x14ac:dyDescent="0.2">
      <c r="V60" s="17" t="s">
        <v>17</v>
      </c>
    </row>
    <row r="66" spans="22:22" ht="21" customHeight="1" x14ac:dyDescent="0.2">
      <c r="V66" s="3"/>
    </row>
    <row r="67" spans="22:22" ht="21" customHeight="1" x14ac:dyDescent="0.2">
      <c r="V67" s="3"/>
    </row>
  </sheetData>
  <mergeCells count="4">
    <mergeCell ref="C1:F1"/>
    <mergeCell ref="V2:Y2"/>
    <mergeCell ref="U4:X4"/>
    <mergeCell ref="AB27:AE27"/>
  </mergeCells>
  <phoneticPr fontId="1" type="noConversion"/>
  <dataValidations count="1">
    <dataValidation allowBlank="1" showInputMessage="1" showErrorMessage="1" errorTitle="Invalid Year" error="Enter a year from 1900 to 9999, or use the scroll bar to find a year." sqref="C1" xr:uid="{00000000-0002-0000-0000-000000000000}"/>
  </dataValidations>
  <printOptions horizontalCentered="1" verticalCentered="1"/>
  <pageMargins left="0.5" right="0.5" top="0.5" bottom="0.5" header="0.3" footer="0.3"/>
  <pageSetup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1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E0922C1-4382-4AF4-B291-1A6E659D4D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Semi-Monthly Yearly Calendar</vt:lpstr>
      <vt:lpstr>CalendarYear</vt:lpstr>
      <vt:lpstr>'Semi-Monthly Yearly Calendar'!Print_Area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Business Calendar (Mon)</dc:title>
  <dc:creator/>
  <cp:keywords/>
  <cp:lastModifiedBy/>
  <dcterms:created xsi:type="dcterms:W3CDTF">2016-04-28T17:33:23Z</dcterms:created>
  <dcterms:modified xsi:type="dcterms:W3CDTF">2024-01-12T12:37:45Z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TC025512329991</vt:lpwstr>
  </property>
</Properties>
</file>